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0" windowWidth="14237" windowHeight="762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</definedNames>
  <calcPr calcId="145621"/>
</workbook>
</file>

<file path=xl/calcChain.xml><?xml version="1.0" encoding="utf-8"?>
<calcChain xmlns="http://schemas.openxmlformats.org/spreadsheetml/2006/main">
  <c r="O22" i="1" l="1"/>
  <c r="O21" i="1"/>
  <c r="O33" i="1"/>
  <c r="O32" i="1"/>
  <c r="O31" i="1"/>
  <c r="O30" i="1"/>
  <c r="O29" i="1"/>
  <c r="O28" i="1"/>
  <c r="O27" i="1"/>
  <c r="O26" i="1"/>
  <c r="O25" i="1"/>
  <c r="O24" i="1"/>
  <c r="M17" i="1"/>
  <c r="L17" i="1"/>
  <c r="K17" i="1"/>
  <c r="M18" i="1"/>
  <c r="L18" i="1"/>
  <c r="K18" i="1"/>
  <c r="O39" i="1"/>
  <c r="O48" i="1"/>
  <c r="M19" i="1"/>
  <c r="M15" i="1" s="1"/>
  <c r="L19" i="1"/>
  <c r="K19" i="1"/>
  <c r="O37" i="1"/>
  <c r="O45" i="1"/>
  <c r="O43" i="1"/>
  <c r="O41" i="1"/>
  <c r="O46" i="1" l="1"/>
  <c r="O47" i="1"/>
  <c r="O49" i="1"/>
  <c r="O44" i="1"/>
  <c r="O42" i="1"/>
  <c r="O40" i="1"/>
  <c r="O38" i="1"/>
  <c r="N55" i="1" l="1"/>
  <c r="O36" i="1"/>
  <c r="N35" i="1"/>
  <c r="L15" i="1"/>
  <c r="K15" i="1"/>
  <c r="M14" i="1"/>
  <c r="K14" i="1"/>
  <c r="O18" i="1" l="1"/>
  <c r="O19" i="1"/>
  <c r="L14" i="1"/>
  <c r="O14" i="1" s="1"/>
  <c r="K16" i="1"/>
  <c r="O15" i="1" l="1"/>
  <c r="M16" i="1"/>
  <c r="N17" i="1"/>
  <c r="N16" i="1" s="1"/>
  <c r="L16" i="1"/>
  <c r="N52" i="1"/>
  <c r="L51" i="1"/>
  <c r="M51" i="1"/>
  <c r="K51" i="1"/>
  <c r="M50" i="1" l="1"/>
  <c r="L50" i="1"/>
  <c r="O16" i="1"/>
  <c r="K57" i="1"/>
  <c r="O55" i="1" l="1"/>
  <c r="L57" i="1" l="1"/>
  <c r="M57" i="1"/>
  <c r="L62" i="1" l="1"/>
  <c r="M62" i="1"/>
  <c r="L56" i="1"/>
  <c r="M56" i="1"/>
  <c r="L54" i="1"/>
  <c r="M54" i="1"/>
  <c r="M13" i="1" l="1"/>
  <c r="M12" i="1" s="1"/>
  <c r="L13" i="1"/>
  <c r="L12" i="1" s="1"/>
  <c r="M53" i="1"/>
  <c r="M61" i="1"/>
  <c r="O63" i="1"/>
  <c r="L53" i="1"/>
  <c r="O54" i="1"/>
  <c r="L61" i="1"/>
  <c r="K54" i="1"/>
  <c r="N51" i="1"/>
  <c r="O53" i="1" l="1"/>
  <c r="N54" i="1"/>
  <c r="O61" i="1"/>
  <c r="O62" i="1"/>
  <c r="K53" i="1"/>
  <c r="N53" i="1" s="1"/>
  <c r="K50" i="1"/>
  <c r="K62" i="1"/>
  <c r="K13" i="1" s="1"/>
  <c r="K12" i="1" l="1"/>
  <c r="N50" i="1"/>
  <c r="O13" i="1"/>
  <c r="K56" i="1"/>
  <c r="N63" i="1"/>
  <c r="O12" i="1"/>
  <c r="K61" i="1" l="1"/>
  <c r="N62" i="1"/>
  <c r="N61" i="1" l="1"/>
  <c r="N12" i="1" l="1"/>
  <c r="N13" i="1"/>
</calcChain>
</file>

<file path=xl/sharedStrings.xml><?xml version="1.0" encoding="utf-8"?>
<sst xmlns="http://schemas.openxmlformats.org/spreadsheetml/2006/main" count="279" uniqueCount="107">
  <si>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</si>
  <si>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</si>
  <si>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</si>
  <si>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Код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</si>
  <si>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</si>
  <si>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</si>
  <si>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</si>
  <si>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МП</t>
  </si>
  <si>
    <t>Пп</t>
  </si>
  <si>
    <t>ОМ</t>
  </si>
  <si>
    <t>М</t>
  </si>
  <si>
    <t>ГРБС</t>
  </si>
  <si>
    <t>РЗ, Пр</t>
  </si>
  <si>
    <t>ЦС</t>
  </si>
  <si>
    <t>ВР</t>
  </si>
  <si>
    <t>02 </t>
  </si>
  <si>
    <t>Управление муниципальными финансами</t>
  </si>
  <si>
    <t xml:space="preserve">Всего </t>
  </si>
  <si>
    <t> 01</t>
  </si>
  <si>
    <t>03 </t>
  </si>
  <si>
    <t>04 </t>
  </si>
  <si>
    <t>05 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</si>
  <si>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Увинском районе</t>
  </si>
  <si>
    <t>06 </t>
  </si>
  <si>
    <t>01 </t>
  </si>
  <si>
    <t>09</t>
  </si>
  <si>
    <t>02</t>
  </si>
  <si>
    <t>04</t>
  </si>
  <si>
    <t>05</t>
  </si>
  <si>
    <t>06</t>
  </si>
  <si>
    <t>0113</t>
  </si>
  <si>
    <t>0106</t>
  </si>
  <si>
    <t>Создание условий для реализации муниципальной подпрограммы</t>
  </si>
  <si>
    <t>Наименование программы</t>
  </si>
  <si>
    <t>Муниципальное управление</t>
  </si>
  <si>
    <t>Кассовые расходы, %</t>
  </si>
  <si>
    <t>Форма 1</t>
  </si>
  <si>
    <t xml:space="preserve">к плану на отчетный год   </t>
  </si>
  <si>
    <t xml:space="preserve">к плану на    отчетный период </t>
  </si>
  <si>
    <t>0920460070</t>
  </si>
  <si>
    <t>0920162700</t>
  </si>
  <si>
    <t>0920563000</t>
  </si>
  <si>
    <t>0920504370</t>
  </si>
  <si>
    <t>0104</t>
  </si>
  <si>
    <t>Финансирование расходов муниципальных образований сельских поселений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</si>
  <si>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0920560620</t>
  </si>
  <si>
    <t>540</t>
  </si>
  <si>
    <t>244</t>
  </si>
  <si>
    <t>2</t>
  </si>
  <si>
    <t>13</t>
  </si>
  <si>
    <t>718</t>
  </si>
  <si>
    <t>0920260350</t>
  </si>
  <si>
    <t>121
122
129
244
851
852
853</t>
  </si>
  <si>
    <t>0920160100</t>
  </si>
  <si>
    <t>0920161840</t>
  </si>
  <si>
    <t xml:space="preserve">0920660620
</t>
  </si>
  <si>
    <t>01</t>
  </si>
  <si>
    <t>704</t>
  </si>
  <si>
    <t>0707</t>
  </si>
  <si>
    <t>0920109550</t>
  </si>
  <si>
    <t>708</t>
  </si>
  <si>
    <t>1101</t>
  </si>
  <si>
    <t>0920660030  0920660220     0900660250   0920660100
0920660610</t>
  </si>
  <si>
    <t>121</t>
  </si>
  <si>
    <t>129</t>
  </si>
  <si>
    <t>350</t>
  </si>
  <si>
    <t>0409</t>
  </si>
  <si>
    <t>0702</t>
  </si>
  <si>
    <t>0801</t>
  </si>
  <si>
    <t>Форма 1. Отчет об использовании бюджетных ассигнований  бюджета муниципального образования "Муниципальный округ Увинский район Удмуртской Республики" на реализацию муниципальной программы по состоянию на 31 декабря 2022 года</t>
  </si>
  <si>
    <t>Управление финансов Администрации муниципального образования «Муниципальный округ Увинский район Удмуртской Республики»</t>
  </si>
  <si>
    <t>Расходы бюджета муниципального образования «Муниципальный округ Увинский район Удмуртской Республики», тыс. рублей</t>
  </si>
  <si>
    <t>Управление образования Администрации муниципального образования «Муниципальный округ Увинский район Удмуртской Республики»</t>
  </si>
  <si>
    <t xml:space="preserve"> Администрация муниципального образования «Муниципальный округ Увинский район Удмуртской Республики»</t>
  </si>
  <si>
    <t>Администрация муниципального образования «Муниципальный округ Увинский район Удмуртской Республики»</t>
  </si>
  <si>
    <t>Уплата налога на имущество организаций по обязательствам Управления финансов Администрации муниципального  образования «Муниципальный округ Увинский район Удмуртской Республики»</t>
  </si>
  <si>
    <t>Реализация установленных полномочий (функций) Управлением финансов Администрации муниципального образования «Муниципальный округ Увинский район Удмуртской Республики»</t>
  </si>
  <si>
    <t>Выравнивание бюджетной обеспеченности муниципальных образований сельских поселений (расчет и предоставление дотаций на выравнивание бюджетной обеспеченности муниципальных образований сельских поселений  из бюджета муниципального образования «Муниципальный округ Увинский район Удмуртской Республики»)</t>
  </si>
  <si>
    <t>Расчет и предоставление дотаций поселениям за счет средств бюджета Удмуртской Республики в целях выравнивания финансовых возможностей поселений, входящих в состав муниципального образования «Муниципальный округ Увинский район Удмуртской Республики», исходя из численности жителей поселений, в соответствии с Законом Удмуртской Республики от 21 ноября 2006 года № 52-РЗ «О регулировании межбюджетных отношений в Удмуртской Республике» и принимаемыми в соответствии с ним нормативными правовыми актами органов государственной власти Удмуртской Республики</t>
  </si>
  <si>
    <t>Обслуживание муниципального  долга муниципального образования «Муниципальный округ Увинский район Удмуртской Республики»</t>
  </si>
  <si>
    <t>Управление муниципальным долгом муниципального образования «Муниципальный округ Увинский район Удмуртской Республики»</t>
  </si>
  <si>
    <r>
      <t xml:space="preserve">Управление резервами на исполнение расходных обязательств муниципального образования «Муниципальный округ Увинский район Удмуртской Республики» </t>
    </r>
    <r>
      <rPr>
        <b/>
        <sz val="10"/>
        <color theme="1"/>
        <rFont val="Times New Roman"/>
        <family val="1"/>
        <charset val="204"/>
      </rPr>
      <t>(план перераспределяется в течение года на реализацию мероприятий других муниципальных программ (подпрограмм))</t>
    </r>
  </si>
  <si>
    <t>Нормативно-методическое обеспечение и организация бюджетного процесса в муниципальном образовании «Муниципальный округ Увинский район Удмуртской Республики»</t>
  </si>
  <si>
    <t xml:space="preserve">Реализация мероприятий, направленных на повышение  эффективности расходов бюджета муниципального образования «Муниципальный округ Увинский район Удмуртской Республики»  </t>
  </si>
  <si>
    <t>Повышение эффективности расходов бюджета муниципального образования «Муниципальный округ Увинский район Удмуртской Республики»</t>
  </si>
  <si>
    <t>0920100310</t>
  </si>
  <si>
    <t>092015580</t>
  </si>
  <si>
    <t>0920160250</t>
  </si>
  <si>
    <t xml:space="preserve">09201S881Ш  </t>
  </si>
  <si>
    <t>0503</t>
  </si>
  <si>
    <t xml:space="preserve">09201S881В  09201S881Г  09201S881Д  09201S881Е  09201S881П  09201S881Р  09201S881У   09201S881Ч </t>
  </si>
  <si>
    <t xml:space="preserve">09201S881С  </t>
  </si>
  <si>
    <t>243</t>
  </si>
  <si>
    <t>0701</t>
  </si>
  <si>
    <t xml:space="preserve">09201S881Б  09201S881Ц </t>
  </si>
  <si>
    <t>09201S881И  09201S881Л</t>
  </si>
  <si>
    <t>0703</t>
  </si>
  <si>
    <t>092016184А</t>
  </si>
  <si>
    <t xml:space="preserve">09201S881А </t>
  </si>
  <si>
    <t>092010955М</t>
  </si>
  <si>
    <t xml:space="preserve">09201S881Т  </t>
  </si>
  <si>
    <t>09201S881Ж  09201S881К</t>
  </si>
  <si>
    <t>622</t>
  </si>
  <si>
    <t xml:space="preserve">09201S881Б  09201S881Н  09201S881Ф </t>
  </si>
  <si>
    <t>План на отчетный год                   (первоначальный на 01.01.2022 г.)</t>
  </si>
  <si>
    <t>План на        отчетный период (за январь-декабрь 2022 г. 
на 31.12.2022)</t>
  </si>
  <si>
    <t>Кассовое исполнение на конец отчетного периода (на 31.12.2022)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</si>
</sst>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" fontId="15" fillId="3" borderId="4">
      <alignment horizontal="right" vertical="top" shrinkToFit="1"/>
    </xf>
  </cellStyleXfs>
  <cellXfs count="6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/>
    <xf numFmtId="0" fontId="2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</cellXfs>
  <cellStyles count="2">
    <cellStyle name="xl6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tabSelected="1" topLeftCell="A4" zoomScale="80" zoomScaleNormal="80" workbookViewId="0">
      <selection activeCell="K19" sqref="K19:M60"/>
    </sheetView>
  </sheetViews>
  <sheetFormatPr defaultRowHeight="15.05" x14ac:dyDescent="0.3"/>
  <cols>
    <col min="1" max="1" width="5.88671875" customWidth="1"/>
    <col min="2" max="2" width="6.109375" customWidth="1"/>
    <col min="3" max="3" width="6.44140625" style="3" customWidth="1"/>
    <col min="4" max="4" width="6" customWidth="1"/>
    <col min="5" max="5" width="37.88671875" customWidth="1"/>
    <col min="6" max="6" width="17" customWidth="1"/>
    <col min="7" max="7" width="7.33203125" customWidth="1"/>
    <col min="8" max="8" width="7.109375" customWidth="1"/>
    <col min="9" max="9" width="11.109375" bestFit="1" customWidth="1"/>
    <col min="10" max="10" width="6.6640625" customWidth="1"/>
    <col min="11" max="11" width="13.88671875" style="4" customWidth="1"/>
    <col min="12" max="13" width="13.5546875" style="4" customWidth="1"/>
    <col min="14" max="15" width="9.109375" style="4"/>
  </cols>
  <sheetData>
    <row r="1" spans="1:17" x14ac:dyDescent="0.3">
      <c r="N1" s="4" t="s">
        <v>36</v>
      </c>
    </row>
    <row r="2" spans="1:17" ht="33.85" customHeight="1" x14ac:dyDescent="0.3">
      <c r="A2" s="54" t="s">
        <v>69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7" ht="15.05" customHeight="1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</row>
    <row r="4" spans="1:17" ht="15.85" x14ac:dyDescent="0.25">
      <c r="E4" s="1"/>
    </row>
    <row r="5" spans="1:17" ht="15.65" x14ac:dyDescent="0.3">
      <c r="A5" s="2" t="s">
        <v>33</v>
      </c>
      <c r="E5" s="1"/>
      <c r="F5" s="5" t="s">
        <v>34</v>
      </c>
    </row>
    <row r="6" spans="1:17" ht="15.65" x14ac:dyDescent="0.3">
      <c r="A6" s="2" t="s">
        <v>0</v>
      </c>
      <c r="F6" s="2" t="s">
        <v>1</v>
      </c>
    </row>
    <row r="8" spans="1:17" ht="34.450000000000003" customHeight="1" x14ac:dyDescent="0.3">
      <c r="A8" s="2" t="s">
        <v>2</v>
      </c>
      <c r="F8" s="59" t="s">
        <v>70</v>
      </c>
      <c r="G8" s="59"/>
      <c r="H8" s="59"/>
      <c r="I8" s="59"/>
      <c r="J8" s="59"/>
      <c r="K8" s="59"/>
      <c r="L8" s="59"/>
      <c r="M8" s="59"/>
      <c r="N8" s="59"/>
      <c r="O8" s="59"/>
      <c r="P8" s="2"/>
      <c r="Q8" s="2"/>
    </row>
    <row r="10" spans="1:17" ht="48.25" customHeight="1" x14ac:dyDescent="0.3">
      <c r="A10" s="49" t="s">
        <v>3</v>
      </c>
      <c r="B10" s="49"/>
      <c r="C10" s="49"/>
      <c r="D10" s="49"/>
      <c r="E10" s="60" t="s">
        <v>4</v>
      </c>
      <c r="F10" s="60" t="s">
        <v>5</v>
      </c>
      <c r="G10" s="49" t="s">
        <v>6</v>
      </c>
      <c r="H10" s="49"/>
      <c r="I10" s="49"/>
      <c r="J10" s="49"/>
      <c r="K10" s="56" t="s">
        <v>71</v>
      </c>
      <c r="L10" s="56"/>
      <c r="M10" s="56"/>
      <c r="N10" s="56" t="s">
        <v>35</v>
      </c>
      <c r="O10" s="56"/>
    </row>
    <row r="11" spans="1:17" ht="91.25" customHeight="1" x14ac:dyDescent="0.3">
      <c r="A11" s="7" t="s">
        <v>7</v>
      </c>
      <c r="B11" s="7" t="s">
        <v>8</v>
      </c>
      <c r="C11" s="7" t="s">
        <v>9</v>
      </c>
      <c r="D11" s="7" t="s">
        <v>10</v>
      </c>
      <c r="E11" s="61"/>
      <c r="F11" s="61"/>
      <c r="G11" s="7" t="s">
        <v>11</v>
      </c>
      <c r="H11" s="7" t="s">
        <v>12</v>
      </c>
      <c r="I11" s="7" t="s">
        <v>13</v>
      </c>
      <c r="J11" s="7" t="s">
        <v>14</v>
      </c>
      <c r="K11" s="8" t="s">
        <v>104</v>
      </c>
      <c r="L11" s="8" t="s">
        <v>105</v>
      </c>
      <c r="M11" s="8" t="s">
        <v>106</v>
      </c>
      <c r="N11" s="8" t="s">
        <v>37</v>
      </c>
      <c r="O11" s="8" t="s">
        <v>38</v>
      </c>
    </row>
    <row r="12" spans="1:17" ht="14.4" customHeight="1" x14ac:dyDescent="0.3">
      <c r="A12" s="50" t="s">
        <v>25</v>
      </c>
      <c r="B12" s="50" t="s">
        <v>48</v>
      </c>
      <c r="C12" s="50"/>
      <c r="D12" s="50"/>
      <c r="E12" s="50" t="s">
        <v>16</v>
      </c>
      <c r="F12" s="23" t="s">
        <v>17</v>
      </c>
      <c r="G12" s="26"/>
      <c r="H12" s="9"/>
      <c r="I12" s="9"/>
      <c r="J12" s="9"/>
      <c r="K12" s="20">
        <f>K13+K14+K15</f>
        <v>35176</v>
      </c>
      <c r="L12" s="20">
        <f t="shared" ref="L12:M12" si="0">L13+L14+L15</f>
        <v>31738.741279999998</v>
      </c>
      <c r="M12" s="20">
        <f t="shared" si="0"/>
        <v>30820.466359999999</v>
      </c>
      <c r="N12" s="10">
        <f>M12/K12*100</f>
        <v>87.617882533545597</v>
      </c>
      <c r="O12" s="10">
        <f>M12/L12*100</f>
        <v>97.106769572558164</v>
      </c>
    </row>
    <row r="13" spans="1:17" ht="73.900000000000006" customHeight="1" x14ac:dyDescent="0.3">
      <c r="A13" s="51"/>
      <c r="B13" s="51"/>
      <c r="C13" s="51"/>
      <c r="D13" s="51"/>
      <c r="E13" s="51"/>
      <c r="F13" s="23" t="s">
        <v>70</v>
      </c>
      <c r="G13" s="26">
        <v>718</v>
      </c>
      <c r="H13" s="27"/>
      <c r="I13" s="27"/>
      <c r="J13" s="27"/>
      <c r="K13" s="20">
        <f>K17+K51+K54+K57+K62</f>
        <v>35176</v>
      </c>
      <c r="L13" s="20">
        <f>L17+L51+L54+L57+L62</f>
        <v>11242.021059999999</v>
      </c>
      <c r="M13" s="20">
        <f>M17+M51+M54+M57+M62</f>
        <v>11237.6988</v>
      </c>
      <c r="N13" s="10">
        <f t="shared" ref="N13:N63" si="1">M13/K13*100</f>
        <v>31.947062770070506</v>
      </c>
      <c r="O13" s="10">
        <f t="shared" ref="O13:O63" si="2">M13/L13*100</f>
        <v>99.961552642741637</v>
      </c>
    </row>
    <row r="14" spans="1:17" ht="101.45" x14ac:dyDescent="0.3">
      <c r="A14" s="51"/>
      <c r="B14" s="51"/>
      <c r="C14" s="51"/>
      <c r="D14" s="51"/>
      <c r="E14" s="51"/>
      <c r="F14" s="23" t="s">
        <v>72</v>
      </c>
      <c r="G14" s="26">
        <v>708</v>
      </c>
      <c r="H14" s="27"/>
      <c r="I14" s="27"/>
      <c r="J14" s="27"/>
      <c r="K14" s="20">
        <f>K18</f>
        <v>0</v>
      </c>
      <c r="L14" s="20">
        <f t="shared" ref="L14:M14" si="3">L18</f>
        <v>2726.857</v>
      </c>
      <c r="M14" s="20">
        <f t="shared" si="3"/>
        <v>2677.4542000000001</v>
      </c>
      <c r="N14" s="10">
        <v>0</v>
      </c>
      <c r="O14" s="10">
        <f t="shared" ref="O14:O15" si="4">M14/L14*100</f>
        <v>98.188287834675606</v>
      </c>
    </row>
    <row r="15" spans="1:17" ht="78.900000000000006" x14ac:dyDescent="0.3">
      <c r="A15" s="52"/>
      <c r="B15" s="52"/>
      <c r="C15" s="52"/>
      <c r="D15" s="52"/>
      <c r="E15" s="52"/>
      <c r="F15" s="23" t="s">
        <v>73</v>
      </c>
      <c r="G15" s="26">
        <v>704</v>
      </c>
      <c r="H15" s="27"/>
      <c r="I15" s="27"/>
      <c r="J15" s="27"/>
      <c r="K15" s="20">
        <f>K19</f>
        <v>0</v>
      </c>
      <c r="L15" s="20">
        <f t="shared" ref="L15:M15" si="5">L19</f>
        <v>17769.863219999999</v>
      </c>
      <c r="M15" s="20">
        <f t="shared" si="5"/>
        <v>16905.313359999996</v>
      </c>
      <c r="N15" s="10">
        <v>0</v>
      </c>
      <c r="O15" s="10">
        <f t="shared" si="4"/>
        <v>95.134741054016942</v>
      </c>
    </row>
    <row r="16" spans="1:17" ht="14.4" customHeight="1" x14ac:dyDescent="0.3">
      <c r="A16" s="50" t="s">
        <v>25</v>
      </c>
      <c r="B16" s="50" t="s">
        <v>48</v>
      </c>
      <c r="C16" s="50" t="s">
        <v>18</v>
      </c>
      <c r="D16" s="50"/>
      <c r="E16" s="50" t="s">
        <v>84</v>
      </c>
      <c r="F16" s="23" t="s">
        <v>17</v>
      </c>
      <c r="G16" s="29"/>
      <c r="H16" s="28"/>
      <c r="I16" s="28"/>
      <c r="J16" s="28"/>
      <c r="K16" s="20">
        <f>K17+K18+K19</f>
        <v>4250</v>
      </c>
      <c r="L16" s="20">
        <f t="shared" ref="L16:N16" si="6">L17+L18+L19</f>
        <v>20496.720219999999</v>
      </c>
      <c r="M16" s="20">
        <f t="shared" si="6"/>
        <v>19582.767559999997</v>
      </c>
      <c r="N16" s="10">
        <f t="shared" si="6"/>
        <v>0</v>
      </c>
      <c r="O16" s="10">
        <f t="shared" si="2"/>
        <v>95.540980946267695</v>
      </c>
    </row>
    <row r="17" spans="1:15" ht="96.45" customHeight="1" x14ac:dyDescent="0.3">
      <c r="A17" s="51"/>
      <c r="B17" s="51"/>
      <c r="C17" s="51"/>
      <c r="D17" s="51"/>
      <c r="E17" s="51"/>
      <c r="F17" s="43" t="s">
        <v>70</v>
      </c>
      <c r="G17" s="29">
        <v>718</v>
      </c>
      <c r="H17" s="29"/>
      <c r="I17" s="29"/>
      <c r="J17" s="29"/>
      <c r="K17" s="20">
        <f>K23+K35</f>
        <v>4250</v>
      </c>
      <c r="L17" s="20">
        <f t="shared" ref="L17:M17" si="7">L23+L35</f>
        <v>0</v>
      </c>
      <c r="M17" s="20">
        <f t="shared" si="7"/>
        <v>0</v>
      </c>
      <c r="N17" s="10">
        <f t="shared" si="1"/>
        <v>0</v>
      </c>
      <c r="O17" s="10">
        <v>0</v>
      </c>
    </row>
    <row r="18" spans="1:15" ht="90.2" customHeight="1" x14ac:dyDescent="0.3">
      <c r="A18" s="51"/>
      <c r="B18" s="51"/>
      <c r="C18" s="51"/>
      <c r="D18" s="51"/>
      <c r="E18" s="51"/>
      <c r="F18" s="43" t="s">
        <v>72</v>
      </c>
      <c r="G18" s="29" t="s">
        <v>60</v>
      </c>
      <c r="H18" s="29"/>
      <c r="I18" s="29"/>
      <c r="J18" s="29"/>
      <c r="K18" s="20">
        <f>K34+K38+K39+K48+K49</f>
        <v>0</v>
      </c>
      <c r="L18" s="20">
        <f t="shared" ref="L18:M18" si="8">L34+L38+L39+L48+L49</f>
        <v>2726.857</v>
      </c>
      <c r="M18" s="20">
        <f t="shared" si="8"/>
        <v>2677.4542000000001</v>
      </c>
      <c r="N18" s="10">
        <v>0</v>
      </c>
      <c r="O18" s="10">
        <f t="shared" si="2"/>
        <v>98.188287834675606</v>
      </c>
    </row>
    <row r="19" spans="1:15" ht="78.900000000000006" x14ac:dyDescent="0.3">
      <c r="A19" s="52"/>
      <c r="B19" s="52"/>
      <c r="C19" s="52"/>
      <c r="D19" s="52"/>
      <c r="E19" s="52"/>
      <c r="F19" s="43" t="s">
        <v>73</v>
      </c>
      <c r="G19" s="29" t="s">
        <v>57</v>
      </c>
      <c r="H19" s="29"/>
      <c r="I19" s="29"/>
      <c r="J19" s="29"/>
      <c r="K19" s="38">
        <f>K21+K22+K24+K25+K26+K27+K28+K29+K30+K31+K32+K33+K36+K37+K40+K41+K42+K43+K44+K45+K46+K47</f>
        <v>0</v>
      </c>
      <c r="L19" s="38">
        <f>L21+L22+L24+L25+L26+L27+L28+L29+L30+L31+L32+L33+L36+L37+L40+L41+L42+L43+L44+L45+L46+L47</f>
        <v>17769.863219999999</v>
      </c>
      <c r="M19" s="38">
        <f>M21+M22+M24+M25+M26+M27+M28+M29+M30+M31+M32+M33+M36+M37+M40+M41+M42+M43+M44+M45+M46+M47</f>
        <v>16905.313359999996</v>
      </c>
      <c r="N19" s="10">
        <v>0</v>
      </c>
      <c r="O19" s="10">
        <f t="shared" si="2"/>
        <v>95.134741054016942</v>
      </c>
    </row>
    <row r="20" spans="1:15" ht="90.2" x14ac:dyDescent="0.3">
      <c r="A20" s="36" t="s">
        <v>25</v>
      </c>
      <c r="B20" s="36" t="s">
        <v>26</v>
      </c>
      <c r="C20" s="36" t="s">
        <v>56</v>
      </c>
      <c r="D20" s="36" t="s">
        <v>29</v>
      </c>
      <c r="E20" s="11" t="s">
        <v>83</v>
      </c>
      <c r="F20" s="24" t="s">
        <v>70</v>
      </c>
      <c r="G20" s="31" t="s">
        <v>50</v>
      </c>
      <c r="H20" s="31" t="s">
        <v>30</v>
      </c>
      <c r="I20" s="31" t="s">
        <v>53</v>
      </c>
      <c r="J20" s="31" t="s">
        <v>46</v>
      </c>
      <c r="K20" s="62">
        <v>0</v>
      </c>
      <c r="L20" s="62">
        <v>0</v>
      </c>
      <c r="M20" s="62">
        <v>0</v>
      </c>
      <c r="N20" s="13">
        <v>0</v>
      </c>
      <c r="O20" s="13">
        <v>0</v>
      </c>
    </row>
    <row r="21" spans="1:15" ht="44.45" customHeight="1" x14ac:dyDescent="0.3">
      <c r="A21" s="47" t="s">
        <v>25</v>
      </c>
      <c r="B21" s="47" t="s">
        <v>26</v>
      </c>
      <c r="C21" s="47" t="s">
        <v>56</v>
      </c>
      <c r="D21" s="47" t="s">
        <v>29</v>
      </c>
      <c r="E21" s="47" t="s">
        <v>83</v>
      </c>
      <c r="F21" s="44" t="s">
        <v>74</v>
      </c>
      <c r="G21" s="31" t="s">
        <v>57</v>
      </c>
      <c r="H21" s="31" t="s">
        <v>30</v>
      </c>
      <c r="I21" s="31" t="s">
        <v>54</v>
      </c>
      <c r="J21" s="31" t="s">
        <v>47</v>
      </c>
      <c r="K21" s="62">
        <v>0</v>
      </c>
      <c r="L21" s="62">
        <v>33.299999999999997</v>
      </c>
      <c r="M21" s="62">
        <v>33.299999999999997</v>
      </c>
      <c r="N21" s="37">
        <v>0</v>
      </c>
      <c r="O21" s="13">
        <f t="shared" ref="O21:O22" si="9">M21/L21*100</f>
        <v>100</v>
      </c>
    </row>
    <row r="22" spans="1:15" ht="38.200000000000003" customHeight="1" x14ac:dyDescent="0.3">
      <c r="A22" s="48"/>
      <c r="B22" s="48"/>
      <c r="C22" s="48"/>
      <c r="D22" s="48"/>
      <c r="E22" s="48"/>
      <c r="F22" s="45"/>
      <c r="G22" s="31" t="s">
        <v>57</v>
      </c>
      <c r="H22" s="31" t="s">
        <v>96</v>
      </c>
      <c r="I22" s="31" t="s">
        <v>97</v>
      </c>
      <c r="J22" s="31" t="s">
        <v>47</v>
      </c>
      <c r="K22" s="62">
        <v>0</v>
      </c>
      <c r="L22" s="62">
        <v>104.029</v>
      </c>
      <c r="M22" s="62">
        <v>104.029</v>
      </c>
      <c r="N22" s="37">
        <v>0</v>
      </c>
      <c r="O22" s="13">
        <f t="shared" si="9"/>
        <v>100</v>
      </c>
    </row>
    <row r="23" spans="1:15" ht="90.2" x14ac:dyDescent="0.3">
      <c r="A23" s="53"/>
      <c r="B23" s="53"/>
      <c r="C23" s="53"/>
      <c r="D23" s="53"/>
      <c r="E23" s="53"/>
      <c r="F23" s="24" t="s">
        <v>70</v>
      </c>
      <c r="G23" s="31" t="s">
        <v>50</v>
      </c>
      <c r="H23" s="31" t="s">
        <v>30</v>
      </c>
      <c r="I23" s="31" t="s">
        <v>54</v>
      </c>
      <c r="J23" s="31" t="s">
        <v>47</v>
      </c>
      <c r="K23" s="62">
        <v>4150</v>
      </c>
      <c r="L23" s="62">
        <v>0</v>
      </c>
      <c r="M23" s="62">
        <v>0</v>
      </c>
      <c r="N23" s="37">
        <v>0</v>
      </c>
      <c r="O23" s="37">
        <v>0</v>
      </c>
    </row>
    <row r="24" spans="1:15" ht="15.05" customHeight="1" x14ac:dyDescent="0.3">
      <c r="A24" s="47" t="s">
        <v>25</v>
      </c>
      <c r="B24" s="47" t="s">
        <v>26</v>
      </c>
      <c r="C24" s="47" t="s">
        <v>56</v>
      </c>
      <c r="D24" s="47" t="s">
        <v>29</v>
      </c>
      <c r="E24" s="47" t="s">
        <v>83</v>
      </c>
      <c r="F24" s="44" t="s">
        <v>74</v>
      </c>
      <c r="G24" s="31" t="s">
        <v>57</v>
      </c>
      <c r="H24" s="31" t="s">
        <v>43</v>
      </c>
      <c r="I24" s="31" t="s">
        <v>40</v>
      </c>
      <c r="J24" s="31" t="s">
        <v>47</v>
      </c>
      <c r="K24" s="62">
        <v>0</v>
      </c>
      <c r="L24" s="62">
        <v>277.02721000000003</v>
      </c>
      <c r="M24" s="62">
        <v>277.02721000000003</v>
      </c>
      <c r="N24" s="37">
        <v>0</v>
      </c>
      <c r="O24" s="37">
        <f t="shared" ref="O24:O33" si="10">M24/L24*100</f>
        <v>100</v>
      </c>
    </row>
    <row r="25" spans="1:15" ht="15.05" customHeight="1" x14ac:dyDescent="0.3">
      <c r="A25" s="48"/>
      <c r="B25" s="48"/>
      <c r="C25" s="48"/>
      <c r="D25" s="48"/>
      <c r="E25" s="48"/>
      <c r="F25" s="46"/>
      <c r="G25" s="31" t="s">
        <v>57</v>
      </c>
      <c r="H25" s="31" t="s">
        <v>61</v>
      </c>
      <c r="I25" s="31" t="s">
        <v>40</v>
      </c>
      <c r="J25" s="31" t="s">
        <v>102</v>
      </c>
      <c r="K25" s="62">
        <v>0</v>
      </c>
      <c r="L25" s="62">
        <v>33.950000000000003</v>
      </c>
      <c r="M25" s="62">
        <v>33.950000000000003</v>
      </c>
      <c r="N25" s="37">
        <v>0</v>
      </c>
      <c r="O25" s="37">
        <f t="shared" si="10"/>
        <v>100</v>
      </c>
    </row>
    <row r="26" spans="1:15" ht="14.4" customHeight="1" x14ac:dyDescent="0.3">
      <c r="A26" s="48"/>
      <c r="B26" s="48"/>
      <c r="C26" s="48"/>
      <c r="D26" s="48"/>
      <c r="E26" s="48"/>
      <c r="F26" s="46"/>
      <c r="G26" s="31" t="s">
        <v>57</v>
      </c>
      <c r="H26" s="31" t="s">
        <v>30</v>
      </c>
      <c r="I26" s="31" t="s">
        <v>85</v>
      </c>
      <c r="J26" s="31" t="s">
        <v>63</v>
      </c>
      <c r="K26" s="62">
        <v>0</v>
      </c>
      <c r="L26" s="62">
        <v>2286.1559299999999</v>
      </c>
      <c r="M26" s="62">
        <v>2286.1559299999999</v>
      </c>
      <c r="N26" s="37">
        <v>0</v>
      </c>
      <c r="O26" s="37">
        <f t="shared" si="10"/>
        <v>100</v>
      </c>
    </row>
    <row r="27" spans="1:15" x14ac:dyDescent="0.3">
      <c r="A27" s="48"/>
      <c r="B27" s="48"/>
      <c r="C27" s="48"/>
      <c r="D27" s="48"/>
      <c r="E27" s="48"/>
      <c r="F27" s="46"/>
      <c r="G27" s="31" t="s">
        <v>57</v>
      </c>
      <c r="H27" s="31" t="s">
        <v>30</v>
      </c>
      <c r="I27" s="31" t="s">
        <v>85</v>
      </c>
      <c r="J27" s="31" t="s">
        <v>64</v>
      </c>
      <c r="K27" s="62">
        <v>0</v>
      </c>
      <c r="L27" s="62">
        <v>656.47290999999996</v>
      </c>
      <c r="M27" s="62">
        <v>656.47290999999996</v>
      </c>
      <c r="N27" s="37">
        <v>0</v>
      </c>
      <c r="O27" s="37">
        <f t="shared" si="10"/>
        <v>100</v>
      </c>
    </row>
    <row r="28" spans="1:15" ht="22.85" customHeight="1" x14ac:dyDescent="0.3">
      <c r="A28" s="48"/>
      <c r="B28" s="48"/>
      <c r="C28" s="48"/>
      <c r="D28" s="48"/>
      <c r="E28" s="48"/>
      <c r="F28" s="46"/>
      <c r="G28" s="31" t="s">
        <v>57</v>
      </c>
      <c r="H28" s="31" t="s">
        <v>30</v>
      </c>
      <c r="I28" s="31" t="s">
        <v>85</v>
      </c>
      <c r="J28" s="31" t="s">
        <v>47</v>
      </c>
      <c r="K28" s="62">
        <v>0</v>
      </c>
      <c r="L28" s="62">
        <v>874.55115999999998</v>
      </c>
      <c r="M28" s="62">
        <v>874.55115999999998</v>
      </c>
      <c r="N28" s="37">
        <v>0</v>
      </c>
      <c r="O28" s="37">
        <f t="shared" si="10"/>
        <v>100</v>
      </c>
    </row>
    <row r="29" spans="1:15" ht="26.45" customHeight="1" x14ac:dyDescent="0.3">
      <c r="A29" s="48"/>
      <c r="B29" s="48"/>
      <c r="C29" s="48"/>
      <c r="D29" s="48"/>
      <c r="E29" s="48"/>
      <c r="F29" s="46"/>
      <c r="G29" s="31" t="s">
        <v>57</v>
      </c>
      <c r="H29" s="31" t="s">
        <v>30</v>
      </c>
      <c r="I29" s="31" t="s">
        <v>85</v>
      </c>
      <c r="J29" s="31" t="s">
        <v>65</v>
      </c>
      <c r="K29" s="62">
        <v>0</v>
      </c>
      <c r="L29" s="62">
        <v>1340.62</v>
      </c>
      <c r="M29" s="62">
        <v>1340.62</v>
      </c>
      <c r="N29" s="37">
        <v>0</v>
      </c>
      <c r="O29" s="37">
        <f t="shared" si="10"/>
        <v>100</v>
      </c>
    </row>
    <row r="30" spans="1:15" ht="26.45" customHeight="1" x14ac:dyDescent="0.3">
      <c r="A30" s="48"/>
      <c r="B30" s="48"/>
      <c r="C30" s="48"/>
      <c r="D30" s="48"/>
      <c r="E30" s="48"/>
      <c r="F30" s="46"/>
      <c r="G30" s="31" t="s">
        <v>57</v>
      </c>
      <c r="H30" s="31" t="s">
        <v>30</v>
      </c>
      <c r="I30" s="31" t="s">
        <v>86</v>
      </c>
      <c r="J30" s="31" t="s">
        <v>63</v>
      </c>
      <c r="K30" s="62">
        <v>0</v>
      </c>
      <c r="L30" s="62">
        <v>783.18305999999995</v>
      </c>
      <c r="M30" s="62">
        <v>783.18305999999995</v>
      </c>
      <c r="N30" s="37">
        <v>0</v>
      </c>
      <c r="O30" s="37">
        <f t="shared" si="10"/>
        <v>100</v>
      </c>
    </row>
    <row r="31" spans="1:15" ht="26.45" customHeight="1" x14ac:dyDescent="0.3">
      <c r="A31" s="48"/>
      <c r="B31" s="48"/>
      <c r="C31" s="48"/>
      <c r="D31" s="48"/>
      <c r="E31" s="48"/>
      <c r="F31" s="46"/>
      <c r="G31" s="31" t="s">
        <v>57</v>
      </c>
      <c r="H31" s="31" t="s">
        <v>30</v>
      </c>
      <c r="I31" s="31" t="s">
        <v>86</v>
      </c>
      <c r="J31" s="31" t="s">
        <v>64</v>
      </c>
      <c r="K31" s="62">
        <v>0</v>
      </c>
      <c r="L31" s="62">
        <v>231.23393999999999</v>
      </c>
      <c r="M31" s="62">
        <v>231.23393999999999</v>
      </c>
      <c r="N31" s="37">
        <v>0</v>
      </c>
      <c r="O31" s="37">
        <f t="shared" si="10"/>
        <v>100</v>
      </c>
    </row>
    <row r="32" spans="1:15" ht="26.45" customHeight="1" x14ac:dyDescent="0.3">
      <c r="A32" s="48"/>
      <c r="B32" s="48"/>
      <c r="C32" s="48"/>
      <c r="D32" s="48"/>
      <c r="E32" s="48"/>
      <c r="F32" s="46"/>
      <c r="G32" s="31" t="s">
        <v>57</v>
      </c>
      <c r="H32" s="31" t="s">
        <v>30</v>
      </c>
      <c r="I32" s="31" t="s">
        <v>86</v>
      </c>
      <c r="J32" s="31" t="s">
        <v>65</v>
      </c>
      <c r="K32" s="62">
        <v>0</v>
      </c>
      <c r="L32" s="62">
        <v>572.40800000000002</v>
      </c>
      <c r="M32" s="62">
        <v>572.40800000000002</v>
      </c>
      <c r="N32" s="37">
        <v>0</v>
      </c>
      <c r="O32" s="37">
        <f t="shared" si="10"/>
        <v>100</v>
      </c>
    </row>
    <row r="33" spans="1:15" ht="26.45" customHeight="1" x14ac:dyDescent="0.3">
      <c r="A33" s="48"/>
      <c r="B33" s="48"/>
      <c r="C33" s="48"/>
      <c r="D33" s="48"/>
      <c r="E33" s="48"/>
      <c r="F33" s="45"/>
      <c r="G33" s="31" t="s">
        <v>57</v>
      </c>
      <c r="H33" s="31" t="s">
        <v>30</v>
      </c>
      <c r="I33" s="31" t="s">
        <v>87</v>
      </c>
      <c r="J33" s="31" t="s">
        <v>47</v>
      </c>
      <c r="K33" s="62">
        <v>0</v>
      </c>
      <c r="L33" s="62">
        <v>161</v>
      </c>
      <c r="M33" s="62">
        <v>161</v>
      </c>
      <c r="N33" s="37">
        <v>0</v>
      </c>
      <c r="O33" s="37">
        <f t="shared" si="10"/>
        <v>100</v>
      </c>
    </row>
    <row r="34" spans="1:15" ht="112.1" customHeight="1" x14ac:dyDescent="0.3">
      <c r="A34" s="48"/>
      <c r="B34" s="48"/>
      <c r="C34" s="48"/>
      <c r="D34" s="48"/>
      <c r="E34" s="48"/>
      <c r="F34" s="41" t="s">
        <v>72</v>
      </c>
      <c r="G34" s="31" t="s">
        <v>60</v>
      </c>
      <c r="H34" s="31" t="s">
        <v>30</v>
      </c>
      <c r="I34" s="31" t="s">
        <v>40</v>
      </c>
      <c r="J34" s="31" t="s">
        <v>47</v>
      </c>
      <c r="K34" s="62">
        <v>0</v>
      </c>
      <c r="L34" s="62">
        <v>0</v>
      </c>
      <c r="M34" s="62">
        <v>0</v>
      </c>
      <c r="N34" s="37">
        <v>0</v>
      </c>
      <c r="O34" s="37">
        <v>0</v>
      </c>
    </row>
    <row r="35" spans="1:15" ht="65.75" customHeight="1" x14ac:dyDescent="0.3">
      <c r="A35" s="48"/>
      <c r="B35" s="48"/>
      <c r="C35" s="48"/>
      <c r="D35" s="48"/>
      <c r="E35" s="48"/>
      <c r="F35" s="42" t="s">
        <v>70</v>
      </c>
      <c r="G35" s="31">
        <v>718</v>
      </c>
      <c r="H35" s="31" t="s">
        <v>30</v>
      </c>
      <c r="I35" s="31" t="s">
        <v>40</v>
      </c>
      <c r="J35" s="31" t="s">
        <v>47</v>
      </c>
      <c r="K35" s="62">
        <v>100</v>
      </c>
      <c r="L35" s="62">
        <v>0</v>
      </c>
      <c r="M35" s="62">
        <v>0</v>
      </c>
      <c r="N35" s="37">
        <f t="shared" si="1"/>
        <v>0</v>
      </c>
      <c r="O35" s="37">
        <v>0</v>
      </c>
    </row>
    <row r="36" spans="1:15" ht="46.35" customHeight="1" x14ac:dyDescent="0.3">
      <c r="A36" s="47" t="s">
        <v>25</v>
      </c>
      <c r="B36" s="47" t="s">
        <v>26</v>
      </c>
      <c r="C36" s="47" t="s">
        <v>56</v>
      </c>
      <c r="D36" s="47" t="s">
        <v>29</v>
      </c>
      <c r="E36" s="47" t="s">
        <v>83</v>
      </c>
      <c r="F36" s="44" t="s">
        <v>74</v>
      </c>
      <c r="G36" s="31" t="s">
        <v>57</v>
      </c>
      <c r="H36" s="31" t="s">
        <v>58</v>
      </c>
      <c r="I36" s="31" t="s">
        <v>59</v>
      </c>
      <c r="J36" s="31" t="s">
        <v>47</v>
      </c>
      <c r="K36" s="62">
        <v>0</v>
      </c>
      <c r="L36" s="62">
        <v>600</v>
      </c>
      <c r="M36" s="62">
        <v>543.02638999999999</v>
      </c>
      <c r="N36" s="37">
        <v>0</v>
      </c>
      <c r="O36" s="37">
        <f t="shared" ref="O36:O37" si="11">M36/L36*100</f>
        <v>90.504398333333341</v>
      </c>
    </row>
    <row r="37" spans="1:15" ht="35.700000000000003" customHeight="1" x14ac:dyDescent="0.3">
      <c r="A37" s="48"/>
      <c r="B37" s="48"/>
      <c r="C37" s="48"/>
      <c r="D37" s="48"/>
      <c r="E37" s="48"/>
      <c r="F37" s="46"/>
      <c r="G37" s="31" t="s">
        <v>57</v>
      </c>
      <c r="H37" s="31" t="s">
        <v>58</v>
      </c>
      <c r="I37" s="31" t="s">
        <v>99</v>
      </c>
      <c r="J37" s="31" t="s">
        <v>47</v>
      </c>
      <c r="K37" s="62">
        <v>0</v>
      </c>
      <c r="L37" s="62">
        <v>109.22059</v>
      </c>
      <c r="M37" s="62">
        <v>109.22059</v>
      </c>
      <c r="N37" s="37">
        <v>0</v>
      </c>
      <c r="O37" s="37">
        <f t="shared" si="11"/>
        <v>100</v>
      </c>
    </row>
    <row r="38" spans="1:15" ht="54.5" customHeight="1" x14ac:dyDescent="0.3">
      <c r="A38" s="48"/>
      <c r="B38" s="48"/>
      <c r="C38" s="48"/>
      <c r="D38" s="48"/>
      <c r="E38" s="48"/>
      <c r="F38" s="44" t="s">
        <v>72</v>
      </c>
      <c r="G38" s="31" t="s">
        <v>60</v>
      </c>
      <c r="H38" s="31" t="s">
        <v>58</v>
      </c>
      <c r="I38" s="31" t="s">
        <v>59</v>
      </c>
      <c r="J38" s="31" t="s">
        <v>47</v>
      </c>
      <c r="K38" s="62">
        <v>0</v>
      </c>
      <c r="L38" s="62">
        <v>300</v>
      </c>
      <c r="M38" s="62">
        <v>258.05797000000001</v>
      </c>
      <c r="N38" s="37">
        <v>0</v>
      </c>
      <c r="O38" s="37">
        <f t="shared" ref="O38:O49" si="12">M38/L38*100</f>
        <v>86.019323333333347</v>
      </c>
    </row>
    <row r="39" spans="1:15" ht="53.85" customHeight="1" x14ac:dyDescent="0.3">
      <c r="A39" s="53"/>
      <c r="B39" s="53"/>
      <c r="C39" s="53"/>
      <c r="D39" s="53"/>
      <c r="E39" s="53"/>
      <c r="F39" s="45"/>
      <c r="G39" s="31" t="s">
        <v>60</v>
      </c>
      <c r="H39" s="31" t="s">
        <v>58</v>
      </c>
      <c r="I39" s="31" t="s">
        <v>99</v>
      </c>
      <c r="J39" s="31" t="s">
        <v>47</v>
      </c>
      <c r="K39" s="62">
        <v>0</v>
      </c>
      <c r="L39" s="62">
        <v>53.359000000000002</v>
      </c>
      <c r="M39" s="62">
        <v>45.899030000000003</v>
      </c>
      <c r="N39" s="37">
        <v>0</v>
      </c>
      <c r="O39" s="37">
        <f t="shared" si="12"/>
        <v>86.019284469349131</v>
      </c>
    </row>
    <row r="40" spans="1:15" ht="26.3" customHeight="1" x14ac:dyDescent="0.3">
      <c r="A40" s="47" t="s">
        <v>25</v>
      </c>
      <c r="B40" s="47" t="s">
        <v>26</v>
      </c>
      <c r="C40" s="47" t="s">
        <v>56</v>
      </c>
      <c r="D40" s="47" t="s">
        <v>29</v>
      </c>
      <c r="E40" s="47" t="s">
        <v>83</v>
      </c>
      <c r="F40" s="44" t="s">
        <v>74</v>
      </c>
      <c r="G40" s="31" t="s">
        <v>57</v>
      </c>
      <c r="H40" s="31" t="s">
        <v>66</v>
      </c>
      <c r="I40" s="31" t="s">
        <v>88</v>
      </c>
      <c r="J40" s="31" t="s">
        <v>47</v>
      </c>
      <c r="K40" s="62">
        <v>0</v>
      </c>
      <c r="L40" s="62">
        <v>1504.1679999999999</v>
      </c>
      <c r="M40" s="62">
        <v>1475.54737</v>
      </c>
      <c r="N40" s="37">
        <v>0</v>
      </c>
      <c r="O40" s="37">
        <f t="shared" si="12"/>
        <v>98.097245121555574</v>
      </c>
    </row>
    <row r="41" spans="1:15" ht="26.3" customHeight="1" x14ac:dyDescent="0.3">
      <c r="A41" s="48"/>
      <c r="B41" s="48"/>
      <c r="C41" s="48"/>
      <c r="D41" s="48"/>
      <c r="E41" s="48"/>
      <c r="F41" s="46"/>
      <c r="G41" s="31" t="s">
        <v>57</v>
      </c>
      <c r="H41" s="31" t="s">
        <v>89</v>
      </c>
      <c r="I41" s="31" t="s">
        <v>91</v>
      </c>
      <c r="J41" s="31" t="s">
        <v>92</v>
      </c>
      <c r="K41" s="62">
        <v>0</v>
      </c>
      <c r="L41" s="62">
        <v>597.52599999999995</v>
      </c>
      <c r="M41" s="62">
        <v>597.52599999999995</v>
      </c>
      <c r="N41" s="37">
        <v>0</v>
      </c>
      <c r="O41" s="37">
        <f t="shared" si="12"/>
        <v>100</v>
      </c>
    </row>
    <row r="42" spans="1:15" ht="90.2" x14ac:dyDescent="0.3">
      <c r="A42" s="48"/>
      <c r="B42" s="48"/>
      <c r="C42" s="48"/>
      <c r="D42" s="48"/>
      <c r="E42" s="48"/>
      <c r="F42" s="46"/>
      <c r="G42" s="31" t="s">
        <v>57</v>
      </c>
      <c r="H42" s="31" t="s">
        <v>89</v>
      </c>
      <c r="I42" s="31" t="s">
        <v>90</v>
      </c>
      <c r="J42" s="31" t="s">
        <v>47</v>
      </c>
      <c r="K42" s="62">
        <v>0</v>
      </c>
      <c r="L42" s="62">
        <v>5786.2825899999998</v>
      </c>
      <c r="M42" s="62">
        <v>5055.45021</v>
      </c>
      <c r="N42" s="37">
        <v>0</v>
      </c>
      <c r="O42" s="37">
        <f t="shared" si="12"/>
        <v>87.369569864025593</v>
      </c>
    </row>
    <row r="43" spans="1:15" ht="22.55" x14ac:dyDescent="0.3">
      <c r="A43" s="48"/>
      <c r="B43" s="48"/>
      <c r="C43" s="48"/>
      <c r="D43" s="48"/>
      <c r="E43" s="48"/>
      <c r="F43" s="46"/>
      <c r="G43" s="31" t="s">
        <v>57</v>
      </c>
      <c r="H43" s="31" t="s">
        <v>93</v>
      </c>
      <c r="I43" s="31" t="s">
        <v>94</v>
      </c>
      <c r="J43" s="31" t="s">
        <v>47</v>
      </c>
      <c r="K43" s="62">
        <v>0</v>
      </c>
      <c r="L43" s="62">
        <v>134.48606000000001</v>
      </c>
      <c r="M43" s="62">
        <v>121.08826000000001</v>
      </c>
      <c r="N43" s="37">
        <v>0</v>
      </c>
      <c r="O43" s="37">
        <f t="shared" si="12"/>
        <v>90.037777893113983</v>
      </c>
    </row>
    <row r="44" spans="1:15" ht="22.55" x14ac:dyDescent="0.3">
      <c r="A44" s="48"/>
      <c r="B44" s="48"/>
      <c r="C44" s="48"/>
      <c r="D44" s="48"/>
      <c r="E44" s="48"/>
      <c r="F44" s="46"/>
      <c r="G44" s="31" t="s">
        <v>57</v>
      </c>
      <c r="H44" s="31" t="s">
        <v>67</v>
      </c>
      <c r="I44" s="31" t="s">
        <v>95</v>
      </c>
      <c r="J44" s="31" t="s">
        <v>47</v>
      </c>
      <c r="K44" s="62">
        <v>0</v>
      </c>
      <c r="L44" s="62">
        <v>1.74177</v>
      </c>
      <c r="M44" s="62">
        <v>0.54186000000000001</v>
      </c>
      <c r="N44" s="37">
        <v>0</v>
      </c>
      <c r="O44" s="37">
        <f t="shared" si="12"/>
        <v>31.109733202432011</v>
      </c>
    </row>
    <row r="45" spans="1:15" ht="28.2" customHeight="1" x14ac:dyDescent="0.3">
      <c r="A45" s="48"/>
      <c r="B45" s="48"/>
      <c r="C45" s="48"/>
      <c r="D45" s="48"/>
      <c r="E45" s="48"/>
      <c r="F45" s="46"/>
      <c r="G45" s="31" t="s">
        <v>57</v>
      </c>
      <c r="H45" s="31" t="s">
        <v>96</v>
      </c>
      <c r="I45" s="31" t="s">
        <v>98</v>
      </c>
      <c r="J45" s="31" t="s">
        <v>47</v>
      </c>
      <c r="K45" s="62">
        <v>0</v>
      </c>
      <c r="L45" s="62">
        <v>1202.021</v>
      </c>
      <c r="M45" s="62">
        <v>1199.771</v>
      </c>
      <c r="N45" s="37">
        <v>0</v>
      </c>
      <c r="O45" s="37">
        <f t="shared" si="12"/>
        <v>99.812815250315921</v>
      </c>
    </row>
    <row r="46" spans="1:15" ht="21.3" customHeight="1" x14ac:dyDescent="0.3">
      <c r="A46" s="48"/>
      <c r="B46" s="48"/>
      <c r="C46" s="48"/>
      <c r="D46" s="48"/>
      <c r="E46" s="48"/>
      <c r="F46" s="46"/>
      <c r="G46" s="31" t="s">
        <v>57</v>
      </c>
      <c r="H46" s="31" t="s">
        <v>68</v>
      </c>
      <c r="I46" s="31" t="s">
        <v>100</v>
      </c>
      <c r="J46" s="31" t="s">
        <v>47</v>
      </c>
      <c r="K46" s="62">
        <v>0</v>
      </c>
      <c r="L46" s="62">
        <v>60.223999999999997</v>
      </c>
      <c r="M46" s="62">
        <v>50.416530000000002</v>
      </c>
      <c r="N46" s="37">
        <v>0</v>
      </c>
      <c r="O46" s="37">
        <f t="shared" si="12"/>
        <v>83.715013947927744</v>
      </c>
    </row>
    <row r="47" spans="1:15" ht="22.55" x14ac:dyDescent="0.3">
      <c r="A47" s="48"/>
      <c r="B47" s="48"/>
      <c r="C47" s="48"/>
      <c r="D47" s="48"/>
      <c r="E47" s="48"/>
      <c r="F47" s="45"/>
      <c r="G47" s="31" t="s">
        <v>57</v>
      </c>
      <c r="H47" s="31" t="s">
        <v>61</v>
      </c>
      <c r="I47" s="31" t="s">
        <v>101</v>
      </c>
      <c r="J47" s="31" t="s">
        <v>47</v>
      </c>
      <c r="K47" s="62">
        <v>0</v>
      </c>
      <c r="L47" s="62">
        <v>420.262</v>
      </c>
      <c r="M47" s="62">
        <v>398.79394000000002</v>
      </c>
      <c r="N47" s="37">
        <v>0</v>
      </c>
      <c r="O47" s="37">
        <f t="shared" si="12"/>
        <v>94.891743721773565</v>
      </c>
    </row>
    <row r="48" spans="1:15" ht="33.85" x14ac:dyDescent="0.3">
      <c r="A48" s="48"/>
      <c r="B48" s="48"/>
      <c r="C48" s="48"/>
      <c r="D48" s="48"/>
      <c r="E48" s="48"/>
      <c r="F48" s="44" t="s">
        <v>72</v>
      </c>
      <c r="G48" s="31" t="s">
        <v>60</v>
      </c>
      <c r="H48" s="31" t="s">
        <v>93</v>
      </c>
      <c r="I48" s="31" t="s">
        <v>103</v>
      </c>
      <c r="J48" s="31" t="s">
        <v>47</v>
      </c>
      <c r="K48" s="62">
        <v>0</v>
      </c>
      <c r="L48" s="62">
        <v>2067.5279999999998</v>
      </c>
      <c r="M48" s="62">
        <v>2067.5272</v>
      </c>
      <c r="N48" s="37">
        <v>0</v>
      </c>
      <c r="O48" s="37">
        <f t="shared" si="12"/>
        <v>99.999961306449052</v>
      </c>
    </row>
    <row r="49" spans="1:15" ht="101.45" customHeight="1" x14ac:dyDescent="0.3">
      <c r="A49" s="48"/>
      <c r="B49" s="48"/>
      <c r="C49" s="48"/>
      <c r="D49" s="48"/>
      <c r="E49" s="48"/>
      <c r="F49" s="45"/>
      <c r="G49" s="31" t="s">
        <v>60</v>
      </c>
      <c r="H49" s="31" t="s">
        <v>67</v>
      </c>
      <c r="I49" s="31" t="s">
        <v>95</v>
      </c>
      <c r="J49" s="31" t="s">
        <v>47</v>
      </c>
      <c r="K49" s="62">
        <v>0</v>
      </c>
      <c r="L49" s="62">
        <v>305.97000000000003</v>
      </c>
      <c r="M49" s="62">
        <v>305.97000000000003</v>
      </c>
      <c r="N49" s="37">
        <v>0</v>
      </c>
      <c r="O49" s="37">
        <f t="shared" si="12"/>
        <v>100</v>
      </c>
    </row>
    <row r="50" spans="1:15" s="6" customFormat="1" ht="17.25" customHeight="1" x14ac:dyDescent="0.3">
      <c r="A50" s="57" t="s">
        <v>25</v>
      </c>
      <c r="B50" s="57" t="s">
        <v>48</v>
      </c>
      <c r="C50" s="57" t="s">
        <v>15</v>
      </c>
      <c r="D50" s="57"/>
      <c r="E50" s="58" t="s">
        <v>82</v>
      </c>
      <c r="F50" s="23" t="s">
        <v>17</v>
      </c>
      <c r="G50" s="34"/>
      <c r="H50" s="34"/>
      <c r="I50" s="34"/>
      <c r="J50" s="34"/>
      <c r="K50" s="38">
        <f>K51</f>
        <v>18000</v>
      </c>
      <c r="L50" s="38">
        <f t="shared" ref="L50:M51" si="13">L51</f>
        <v>0</v>
      </c>
      <c r="M50" s="38">
        <f t="shared" si="13"/>
        <v>0</v>
      </c>
      <c r="N50" s="39">
        <f t="shared" si="1"/>
        <v>0</v>
      </c>
      <c r="O50" s="39">
        <v>0</v>
      </c>
    </row>
    <row r="51" spans="1:15" s="6" customFormat="1" ht="70.45" customHeight="1" x14ac:dyDescent="0.3">
      <c r="A51" s="57"/>
      <c r="B51" s="57"/>
      <c r="C51" s="57"/>
      <c r="D51" s="57"/>
      <c r="E51" s="58"/>
      <c r="F51" s="23" t="s">
        <v>70</v>
      </c>
      <c r="G51" s="29">
        <v>718</v>
      </c>
      <c r="H51" s="34"/>
      <c r="I51" s="34"/>
      <c r="J51" s="34"/>
      <c r="K51" s="38">
        <f>K52</f>
        <v>18000</v>
      </c>
      <c r="L51" s="38">
        <f t="shared" si="13"/>
        <v>0</v>
      </c>
      <c r="M51" s="38">
        <f t="shared" si="13"/>
        <v>0</v>
      </c>
      <c r="N51" s="39">
        <f t="shared" si="1"/>
        <v>0</v>
      </c>
      <c r="O51" s="39">
        <v>0</v>
      </c>
    </row>
    <row r="52" spans="1:15" ht="84.05" customHeight="1" x14ac:dyDescent="0.3">
      <c r="A52" s="14" t="s">
        <v>25</v>
      </c>
      <c r="B52" s="14" t="s">
        <v>48</v>
      </c>
      <c r="C52" s="14" t="s">
        <v>26</v>
      </c>
      <c r="D52" s="36" t="s">
        <v>49</v>
      </c>
      <c r="E52" s="15" t="s">
        <v>81</v>
      </c>
      <c r="F52" s="24" t="s">
        <v>70</v>
      </c>
      <c r="G52" s="31" t="s">
        <v>50</v>
      </c>
      <c r="H52" s="32" t="s">
        <v>30</v>
      </c>
      <c r="I52" s="32" t="s">
        <v>51</v>
      </c>
      <c r="J52" s="32" t="s">
        <v>47</v>
      </c>
      <c r="K52" s="63">
        <v>18000</v>
      </c>
      <c r="L52" s="63">
        <v>0</v>
      </c>
      <c r="M52" s="63">
        <v>0</v>
      </c>
      <c r="N52" s="40">
        <f t="shared" ref="N52" si="14">M52/K52*100</f>
        <v>0</v>
      </c>
      <c r="O52" s="40">
        <v>0</v>
      </c>
    </row>
    <row r="53" spans="1:15" x14ac:dyDescent="0.3">
      <c r="A53" s="57" t="s">
        <v>25</v>
      </c>
      <c r="B53" s="57" t="s">
        <v>48</v>
      </c>
      <c r="C53" s="57" t="s">
        <v>20</v>
      </c>
      <c r="D53" s="57"/>
      <c r="E53" s="58" t="s">
        <v>80</v>
      </c>
      <c r="F53" s="23" t="s">
        <v>17</v>
      </c>
      <c r="G53" s="29"/>
      <c r="H53" s="30"/>
      <c r="I53" s="30"/>
      <c r="J53" s="30"/>
      <c r="K53" s="64">
        <f>K54</f>
        <v>6109</v>
      </c>
      <c r="L53" s="64">
        <f t="shared" ref="L53:M54" si="15">L54</f>
        <v>3642.2901400000001</v>
      </c>
      <c r="M53" s="64">
        <f t="shared" si="15"/>
        <v>3642.2901400000001</v>
      </c>
      <c r="N53" s="17">
        <f t="shared" si="1"/>
        <v>59.62170797184482</v>
      </c>
      <c r="O53" s="17">
        <f t="shared" si="2"/>
        <v>100</v>
      </c>
    </row>
    <row r="54" spans="1:15" s="6" customFormat="1" ht="90.2" x14ac:dyDescent="0.3">
      <c r="A54" s="57"/>
      <c r="B54" s="57"/>
      <c r="C54" s="57"/>
      <c r="D54" s="57"/>
      <c r="E54" s="58"/>
      <c r="F54" s="23" t="s">
        <v>70</v>
      </c>
      <c r="G54" s="29">
        <v>718</v>
      </c>
      <c r="H54" s="35"/>
      <c r="I54" s="35"/>
      <c r="J54" s="35"/>
      <c r="K54" s="64">
        <f>K55</f>
        <v>6109</v>
      </c>
      <c r="L54" s="64">
        <f t="shared" si="15"/>
        <v>3642.2901400000001</v>
      </c>
      <c r="M54" s="64">
        <f t="shared" si="15"/>
        <v>3642.2901400000001</v>
      </c>
      <c r="N54" s="17">
        <f t="shared" si="1"/>
        <v>59.62170797184482</v>
      </c>
      <c r="O54" s="17">
        <f t="shared" si="2"/>
        <v>100</v>
      </c>
    </row>
    <row r="55" spans="1:15" ht="78.75" customHeight="1" x14ac:dyDescent="0.3">
      <c r="A55" s="12" t="s">
        <v>25</v>
      </c>
      <c r="B55" s="12" t="s">
        <v>48</v>
      </c>
      <c r="C55" s="12" t="s">
        <v>27</v>
      </c>
      <c r="D55" s="12" t="s">
        <v>20</v>
      </c>
      <c r="E55" s="15" t="s">
        <v>79</v>
      </c>
      <c r="F55" s="24" t="s">
        <v>70</v>
      </c>
      <c r="G55" s="31">
        <v>718</v>
      </c>
      <c r="H55" s="33">
        <v>1301</v>
      </c>
      <c r="I55" s="33" t="s">
        <v>39</v>
      </c>
      <c r="J55" s="33">
        <v>730</v>
      </c>
      <c r="K55" s="63">
        <v>6109</v>
      </c>
      <c r="L55" s="63">
        <v>3642.2901400000001</v>
      </c>
      <c r="M55" s="63">
        <v>3642.2901400000001</v>
      </c>
      <c r="N55" s="16">
        <f t="shared" si="1"/>
        <v>59.62170797184482</v>
      </c>
      <c r="O55" s="16">
        <f t="shared" si="2"/>
        <v>100</v>
      </c>
    </row>
    <row r="56" spans="1:15" ht="21.8" customHeight="1" x14ac:dyDescent="0.3">
      <c r="A56" s="57" t="s">
        <v>25</v>
      </c>
      <c r="B56" s="57" t="s">
        <v>48</v>
      </c>
      <c r="C56" s="57" t="s">
        <v>21</v>
      </c>
      <c r="D56" s="57"/>
      <c r="E56" s="58" t="s">
        <v>22</v>
      </c>
      <c r="F56" s="23" t="s">
        <v>17</v>
      </c>
      <c r="G56" s="29">
        <v>718</v>
      </c>
      <c r="H56" s="30"/>
      <c r="I56" s="30"/>
      <c r="J56" s="30"/>
      <c r="K56" s="38">
        <f>K57</f>
        <v>0</v>
      </c>
      <c r="L56" s="38">
        <f t="shared" ref="L56:M56" si="16">L57</f>
        <v>0</v>
      </c>
      <c r="M56" s="38">
        <f t="shared" si="16"/>
        <v>0</v>
      </c>
      <c r="N56" s="10">
        <v>0</v>
      </c>
      <c r="O56" s="10">
        <v>0</v>
      </c>
    </row>
    <row r="57" spans="1:15" ht="77.349999999999994" customHeight="1" x14ac:dyDescent="0.3">
      <c r="A57" s="57"/>
      <c r="B57" s="57"/>
      <c r="C57" s="57"/>
      <c r="D57" s="57"/>
      <c r="E57" s="58"/>
      <c r="F57" s="23" t="s">
        <v>70</v>
      </c>
      <c r="G57" s="29">
        <v>718</v>
      </c>
      <c r="H57" s="34"/>
      <c r="I57" s="34"/>
      <c r="J57" s="34"/>
      <c r="K57" s="38">
        <f>K58+K59+K60</f>
        <v>0</v>
      </c>
      <c r="L57" s="38">
        <f>L58+L59+L60</f>
        <v>0</v>
      </c>
      <c r="M57" s="38">
        <f>M58+M59+M60</f>
        <v>0</v>
      </c>
      <c r="N57" s="10">
        <v>0</v>
      </c>
      <c r="O57" s="10">
        <v>0</v>
      </c>
    </row>
    <row r="58" spans="1:15" ht="189.1" customHeight="1" x14ac:dyDescent="0.3">
      <c r="A58" s="12" t="s">
        <v>25</v>
      </c>
      <c r="B58" s="12" t="s">
        <v>48</v>
      </c>
      <c r="C58" s="12" t="s">
        <v>28</v>
      </c>
      <c r="D58" s="12" t="s">
        <v>26</v>
      </c>
      <c r="E58" s="11" t="s">
        <v>78</v>
      </c>
      <c r="F58" s="24" t="s">
        <v>70</v>
      </c>
      <c r="G58" s="31">
        <v>718</v>
      </c>
      <c r="H58" s="31">
        <v>1401</v>
      </c>
      <c r="I58" s="31" t="s">
        <v>42</v>
      </c>
      <c r="J58" s="31">
        <v>511</v>
      </c>
      <c r="K58" s="62">
        <v>0</v>
      </c>
      <c r="L58" s="62">
        <v>0</v>
      </c>
      <c r="M58" s="62">
        <v>0</v>
      </c>
      <c r="N58" s="13">
        <v>0</v>
      </c>
      <c r="O58" s="13">
        <v>0</v>
      </c>
    </row>
    <row r="59" spans="1:15" ht="101.3" customHeight="1" x14ac:dyDescent="0.3">
      <c r="A59" s="12" t="s">
        <v>25</v>
      </c>
      <c r="B59" s="12" t="s">
        <v>48</v>
      </c>
      <c r="C59" s="12" t="s">
        <v>28</v>
      </c>
      <c r="D59" s="12" t="s">
        <v>19</v>
      </c>
      <c r="E59" s="15" t="s">
        <v>77</v>
      </c>
      <c r="F59" s="24" t="s">
        <v>70</v>
      </c>
      <c r="G59" s="31">
        <v>718</v>
      </c>
      <c r="H59" s="33">
        <v>1401</v>
      </c>
      <c r="I59" s="33" t="s">
        <v>41</v>
      </c>
      <c r="J59" s="33">
        <v>511</v>
      </c>
      <c r="K59" s="63">
        <v>0</v>
      </c>
      <c r="L59" s="63">
        <v>0</v>
      </c>
      <c r="M59" s="63">
        <v>0</v>
      </c>
      <c r="N59" s="13">
        <v>0</v>
      </c>
      <c r="O59" s="13">
        <v>0</v>
      </c>
    </row>
    <row r="60" spans="1:15" ht="87.85" customHeight="1" x14ac:dyDescent="0.3">
      <c r="A60" s="12" t="s">
        <v>25</v>
      </c>
      <c r="B60" s="12" t="s">
        <v>48</v>
      </c>
      <c r="C60" s="12" t="s">
        <v>28</v>
      </c>
      <c r="D60" s="12" t="s">
        <v>21</v>
      </c>
      <c r="E60" s="15" t="s">
        <v>44</v>
      </c>
      <c r="F60" s="24" t="s">
        <v>70</v>
      </c>
      <c r="G60" s="31">
        <v>718</v>
      </c>
      <c r="H60" s="33" t="s">
        <v>43</v>
      </c>
      <c r="I60" s="33" t="s">
        <v>45</v>
      </c>
      <c r="J60" s="33" t="s">
        <v>46</v>
      </c>
      <c r="K60" s="63">
        <v>0</v>
      </c>
      <c r="L60" s="63">
        <v>0</v>
      </c>
      <c r="M60" s="63">
        <v>0</v>
      </c>
      <c r="N60" s="13">
        <v>0</v>
      </c>
      <c r="O60" s="13">
        <v>0</v>
      </c>
    </row>
    <row r="61" spans="1:15" s="6" customFormat="1" ht="20.2" customHeight="1" x14ac:dyDescent="0.3">
      <c r="A61" s="57" t="s">
        <v>25</v>
      </c>
      <c r="B61" s="57" t="s">
        <v>48</v>
      </c>
      <c r="C61" s="57" t="s">
        <v>23</v>
      </c>
      <c r="D61" s="57"/>
      <c r="E61" s="58" t="s">
        <v>32</v>
      </c>
      <c r="F61" s="23" t="s">
        <v>17</v>
      </c>
      <c r="G61" s="29">
        <v>718</v>
      </c>
      <c r="H61" s="34"/>
      <c r="I61" s="34"/>
      <c r="J61" s="34"/>
      <c r="K61" s="20">
        <f>K62</f>
        <v>6817</v>
      </c>
      <c r="L61" s="20">
        <f t="shared" ref="L61:M61" si="17">L62</f>
        <v>7599.73092</v>
      </c>
      <c r="M61" s="20">
        <f t="shared" si="17"/>
        <v>7595.4086600000001</v>
      </c>
      <c r="N61" s="10">
        <f t="shared" si="1"/>
        <v>111.41863957752678</v>
      </c>
      <c r="O61" s="10">
        <f t="shared" si="2"/>
        <v>99.943126144260901</v>
      </c>
    </row>
    <row r="62" spans="1:15" s="6" customFormat="1" ht="75.8" customHeight="1" x14ac:dyDescent="0.3">
      <c r="A62" s="57"/>
      <c r="B62" s="57"/>
      <c r="C62" s="57"/>
      <c r="D62" s="57"/>
      <c r="E62" s="58"/>
      <c r="F62" s="23" t="s">
        <v>70</v>
      </c>
      <c r="G62" s="29">
        <v>718</v>
      </c>
      <c r="H62" s="34"/>
      <c r="I62" s="34"/>
      <c r="J62" s="34"/>
      <c r="K62" s="20">
        <f>K63+K64</f>
        <v>6817</v>
      </c>
      <c r="L62" s="20">
        <f>L63+L64</f>
        <v>7599.73092</v>
      </c>
      <c r="M62" s="20">
        <f>M63+M64</f>
        <v>7595.4086600000001</v>
      </c>
      <c r="N62" s="10">
        <f t="shared" si="1"/>
        <v>111.41863957752678</v>
      </c>
      <c r="O62" s="10">
        <f t="shared" si="2"/>
        <v>99.943126144260901</v>
      </c>
    </row>
    <row r="63" spans="1:15" ht="90.2" x14ac:dyDescent="0.3">
      <c r="A63" s="12" t="s">
        <v>25</v>
      </c>
      <c r="B63" s="12" t="s">
        <v>48</v>
      </c>
      <c r="C63" s="12" t="s">
        <v>29</v>
      </c>
      <c r="D63" s="12" t="s">
        <v>24</v>
      </c>
      <c r="E63" s="11" t="s">
        <v>76</v>
      </c>
      <c r="F63" s="24" t="s">
        <v>70</v>
      </c>
      <c r="G63" s="31">
        <v>718</v>
      </c>
      <c r="H63" s="33" t="s">
        <v>31</v>
      </c>
      <c r="I63" s="33" t="s">
        <v>62</v>
      </c>
      <c r="J63" s="31" t="s">
        <v>52</v>
      </c>
      <c r="K63" s="19">
        <v>6817</v>
      </c>
      <c r="L63" s="19">
        <v>7599.73092</v>
      </c>
      <c r="M63" s="19">
        <v>7595.4086600000001</v>
      </c>
      <c r="N63" s="13">
        <f t="shared" si="1"/>
        <v>111.41863957752678</v>
      </c>
      <c r="O63" s="13">
        <f t="shared" si="2"/>
        <v>99.943126144260901</v>
      </c>
    </row>
    <row r="64" spans="1:15" ht="70.45" customHeight="1" x14ac:dyDescent="0.3">
      <c r="A64" s="18" t="s">
        <v>25</v>
      </c>
      <c r="B64" s="18" t="s">
        <v>48</v>
      </c>
      <c r="C64" s="18" t="s">
        <v>29</v>
      </c>
      <c r="D64" s="18" t="s">
        <v>26</v>
      </c>
      <c r="E64" s="22" t="s">
        <v>75</v>
      </c>
      <c r="F64" s="25" t="s">
        <v>70</v>
      </c>
      <c r="G64" s="31">
        <v>718</v>
      </c>
      <c r="H64" s="33" t="s">
        <v>31</v>
      </c>
      <c r="I64" s="33" t="s">
        <v>55</v>
      </c>
      <c r="J64" s="31">
        <v>851</v>
      </c>
      <c r="K64" s="19">
        <v>0</v>
      </c>
      <c r="L64" s="19">
        <v>0</v>
      </c>
      <c r="M64" s="21">
        <v>0</v>
      </c>
      <c r="N64" s="13">
        <v>0</v>
      </c>
      <c r="O64" s="13">
        <v>0</v>
      </c>
    </row>
  </sheetData>
  <mergeCells count="65">
    <mergeCell ref="A21:A23"/>
    <mergeCell ref="B21:B23"/>
    <mergeCell ref="C21:C23"/>
    <mergeCell ref="D21:D23"/>
    <mergeCell ref="E21:E23"/>
    <mergeCell ref="A56:A57"/>
    <mergeCell ref="B56:B57"/>
    <mergeCell ref="G10:J10"/>
    <mergeCell ref="C56:C57"/>
    <mergeCell ref="A50:A51"/>
    <mergeCell ref="B50:B51"/>
    <mergeCell ref="C50:C51"/>
    <mergeCell ref="D50:D51"/>
    <mergeCell ref="D56:D57"/>
    <mergeCell ref="E56:E57"/>
    <mergeCell ref="E50:E51"/>
    <mergeCell ref="E10:E11"/>
    <mergeCell ref="F10:F11"/>
    <mergeCell ref="E16:E19"/>
    <mergeCell ref="F24:F33"/>
    <mergeCell ref="A12:A15"/>
    <mergeCell ref="A53:A54"/>
    <mergeCell ref="B53:B54"/>
    <mergeCell ref="C53:C54"/>
    <mergeCell ref="D53:D54"/>
    <mergeCell ref="E53:E54"/>
    <mergeCell ref="A61:A62"/>
    <mergeCell ref="B61:B62"/>
    <mergeCell ref="C61:C62"/>
    <mergeCell ref="D61:D62"/>
    <mergeCell ref="E61:E62"/>
    <mergeCell ref="A2:O2"/>
    <mergeCell ref="A3:O3"/>
    <mergeCell ref="K10:M10"/>
    <mergeCell ref="N10:O10"/>
    <mergeCell ref="E12:E15"/>
    <mergeCell ref="F8:O8"/>
    <mergeCell ref="B12:B15"/>
    <mergeCell ref="C12:C15"/>
    <mergeCell ref="D12:D15"/>
    <mergeCell ref="F36:F37"/>
    <mergeCell ref="A10:D10"/>
    <mergeCell ref="A16:A19"/>
    <mergeCell ref="B16:B19"/>
    <mergeCell ref="C16:C19"/>
    <mergeCell ref="D16:D19"/>
    <mergeCell ref="A24:A35"/>
    <mergeCell ref="B24:B35"/>
    <mergeCell ref="C24:C35"/>
    <mergeCell ref="D24:D35"/>
    <mergeCell ref="E24:E35"/>
    <mergeCell ref="F21:F22"/>
    <mergeCell ref="A36:A39"/>
    <mergeCell ref="B36:B39"/>
    <mergeCell ref="C36:C39"/>
    <mergeCell ref="D36:D39"/>
    <mergeCell ref="F38:F39"/>
    <mergeCell ref="F40:F47"/>
    <mergeCell ref="A40:A49"/>
    <mergeCell ref="B40:B49"/>
    <mergeCell ref="C40:C49"/>
    <mergeCell ref="D40:D49"/>
    <mergeCell ref="F48:F49"/>
    <mergeCell ref="E40:E49"/>
    <mergeCell ref="E36:E39"/>
  </mergeCells>
  <pageMargins left="0.70866141732283472" right="0.70866141732283472" top="0.55118110236220474" bottom="0.55118110236220474" header="0.31496062992125984" footer="0.31496062992125984"/>
  <pageSetup paperSize="9" scale="75" orientation="landscape" r:id="rId1"/>
  <rowBreaks count="2" manualBreakCount="2">
    <brk id="52" max="16383" man="1"/>
    <brk id="5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2023-02-22T05:18:00Z</cp:lastPrinted>
  <dcterms:created xsi:type="dcterms:W3CDTF">2014-07-22T10:41:33Z</dcterms:created>
  <dcterms:modified xsi:type="dcterms:W3CDTF">2023-02-22T05:18:40Z</dcterms:modified>
</cp:coreProperties>
</file>