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14232" windowHeight="7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5621"/>
</workbook>
</file>

<file path=xl/calcChain.xml><?xml version="1.0" encoding="utf-8"?>
<calcChain xmlns="http://schemas.openxmlformats.org/spreadsheetml/2006/main">
  <c r="M13" i="1" l="1"/>
  <c r="K13" i="1"/>
  <c r="O55" i="1"/>
  <c r="M17" i="1"/>
  <c r="L17" i="1"/>
  <c r="K17" i="1"/>
  <c r="M18" i="1"/>
  <c r="L18" i="1"/>
  <c r="K18" i="1"/>
  <c r="M19" i="1"/>
  <c r="L19" i="1"/>
  <c r="K19" i="1"/>
  <c r="O37" i="1"/>
  <c r="O38" i="1"/>
  <c r="O39" i="1"/>
  <c r="O36" i="1"/>
  <c r="O35" i="1"/>
  <c r="O34" i="1"/>
  <c r="O33" i="1"/>
  <c r="O32" i="1"/>
  <c r="O30" i="1"/>
  <c r="O28" i="1"/>
  <c r="O27" i="1"/>
  <c r="N46" i="1" l="1"/>
  <c r="O31" i="1"/>
  <c r="N29" i="1"/>
  <c r="O29" i="1"/>
  <c r="L15" i="1"/>
  <c r="K15" i="1"/>
  <c r="M14" i="1"/>
  <c r="K14" i="1"/>
  <c r="O18" i="1" l="1"/>
  <c r="O19" i="1"/>
  <c r="L14" i="1"/>
  <c r="O14" i="1" s="1"/>
  <c r="M15" i="1"/>
  <c r="K16" i="1"/>
  <c r="O40" i="1"/>
  <c r="O15" i="1" l="1"/>
  <c r="M16" i="1"/>
  <c r="N17" i="1"/>
  <c r="N16" i="1" s="1"/>
  <c r="O17" i="1"/>
  <c r="L16" i="1"/>
  <c r="N43" i="1"/>
  <c r="L42" i="1"/>
  <c r="M42" i="1"/>
  <c r="K42" i="1"/>
  <c r="M41" i="1" l="1"/>
  <c r="L41" i="1"/>
  <c r="O16" i="1"/>
  <c r="K48" i="1"/>
  <c r="O50" i="1" l="1"/>
  <c r="O49" i="1"/>
  <c r="O46" i="1"/>
  <c r="L48" i="1" l="1"/>
  <c r="M48" i="1"/>
  <c r="O48" i="1" l="1"/>
  <c r="N48" i="1"/>
  <c r="L53" i="1" l="1"/>
  <c r="M53" i="1"/>
  <c r="L47" i="1"/>
  <c r="M47" i="1"/>
  <c r="N50" i="1"/>
  <c r="N49" i="1"/>
  <c r="L45" i="1"/>
  <c r="L13" i="1" s="1"/>
  <c r="L12" i="1" s="1"/>
  <c r="M45" i="1"/>
  <c r="M44" i="1" l="1"/>
  <c r="M12" i="1"/>
  <c r="M52" i="1"/>
  <c r="O54" i="1"/>
  <c r="O47" i="1"/>
  <c r="L44" i="1"/>
  <c r="O44" i="1" s="1"/>
  <c r="O45" i="1"/>
  <c r="L52" i="1"/>
  <c r="K45" i="1"/>
  <c r="N42" i="1"/>
  <c r="N45" i="1" l="1"/>
  <c r="O52" i="1"/>
  <c r="O53" i="1"/>
  <c r="K44" i="1"/>
  <c r="N44" i="1" s="1"/>
  <c r="K41" i="1"/>
  <c r="K53" i="1"/>
  <c r="K12" i="1" l="1"/>
  <c r="N41" i="1"/>
  <c r="O13" i="1"/>
  <c r="K47" i="1"/>
  <c r="N47" i="1" s="1"/>
  <c r="N54" i="1"/>
  <c r="O12" i="1"/>
  <c r="K52" i="1" l="1"/>
  <c r="N53" i="1"/>
  <c r="N52" i="1" l="1"/>
  <c r="N12" i="1" l="1"/>
  <c r="N13" i="1"/>
</calcChain>
</file>

<file path=xl/sharedStrings.xml><?xml version="1.0" encoding="utf-8"?>
<sst xmlns="http://schemas.openxmlformats.org/spreadsheetml/2006/main" count="242" uniqueCount="98">
  <si>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</si>
  <si>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</si>
  <si>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</si>
  <si>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</si>
  <si>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Код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</si>
  <si>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</si>
  <si>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</si>
  <si>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</si>
  <si>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«Увинский район», тыс. рублей</t>
  </si>
  <si>
    <t>МП</t>
  </si>
  <si>
    <t>Пп</t>
  </si>
  <si>
    <t>ОМ</t>
  </si>
  <si>
    <t>М</t>
  </si>
  <si>
    <t>ГРБС</t>
  </si>
  <si>
    <t>РЗ, Пр</t>
  </si>
  <si>
    <t>ЦС</t>
  </si>
  <si>
    <t>ВР</t>
  </si>
  <si>
    <t>02 </t>
  </si>
  <si>
    <t>Управление муниципальными финансами</t>
  </si>
  <si>
    <t xml:space="preserve">Всего </t>
  </si>
  <si>
    <t> 01</t>
  </si>
  <si>
    <t>Повышение эффективности расходов бюджета муниципального образования «Увинский район»</t>
  </si>
  <si>
    <t>Нормативно-методическое обеспечение и организация бюджетного процесса в муниципальном образовании «Увинский район»</t>
  </si>
  <si>
    <t>03 </t>
  </si>
  <si>
    <t>04 </t>
  </si>
  <si>
    <t>Управление муниципальным долгом муниципального образования «Увинский район»</t>
  </si>
  <si>
    <t>Обслуживание муниципального  долга муниципального образования «Увинский район»</t>
  </si>
  <si>
    <t>05 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</si>
  <si>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Увинском районе</t>
  </si>
  <si>
    <t>Расчет и предоставление дотаций поселениям за счет средств бюджета Удмуртской Республики в целях выравнивания финансовых возможностей поселений, входящих в состав муниципального образования «Увинский район», исходя из численности жителей поселений, в соответствии с Законом Удмуртской Республики от 21 ноября 2006 года № 52-РЗ «О регулировании межбюджетных отношений в Удмуртской Республике» и принимаемыми в соответствии с ним нормативными правовыми актами органов государственной власти Удмуртской Республики</t>
  </si>
  <si>
    <t>Выравнивание бюджетной обеспеченности муниципальных образований сельских поселений (расчет и предоставление дотаций на выравнивание бюджетной обеспеченности муниципальных образований сельских поселений  из бюджета муниципального образования «Увинский район»)</t>
  </si>
  <si>
    <t>06 </t>
  </si>
  <si>
    <t>01 </t>
  </si>
  <si>
    <t>Реализация установленных полномочий (функций) Управлением финансов Администрации муниципального образования «Увинский район»</t>
  </si>
  <si>
    <t>Уплата налога на имущество организаций по обязательствам Управления финансов Администрации муниципального  образования «Увинский район»</t>
  </si>
  <si>
    <t>09</t>
  </si>
  <si>
    <t>02</t>
  </si>
  <si>
    <t>04</t>
  </si>
  <si>
    <t>05</t>
  </si>
  <si>
    <t>06</t>
  </si>
  <si>
    <t>0113</t>
  </si>
  <si>
    <t>0106</t>
  </si>
  <si>
    <t>Создание условий для реализации муниципальной подпрограммы</t>
  </si>
  <si>
    <t>Наименование программы</t>
  </si>
  <si>
    <t>Муниципальное управление</t>
  </si>
  <si>
    <t>Кассовые расходы, %</t>
  </si>
  <si>
    <t>Форма 1</t>
  </si>
  <si>
    <t xml:space="preserve">к плану на отчетный год   </t>
  </si>
  <si>
    <t xml:space="preserve">к плану на    отчетный период </t>
  </si>
  <si>
    <t>0920460070</t>
  </si>
  <si>
    <t>0920162700</t>
  </si>
  <si>
    <t>0920563000</t>
  </si>
  <si>
    <t>0920504370</t>
  </si>
  <si>
    <t>0104</t>
  </si>
  <si>
    <t>Финансирование расходов муниципальных образований сельских поселений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</si>
  <si>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0920560620</t>
  </si>
  <si>
    <t>540</t>
  </si>
  <si>
    <t>244</t>
  </si>
  <si>
    <t>2</t>
  </si>
  <si>
    <t>13</t>
  </si>
  <si>
    <t>718</t>
  </si>
  <si>
    <t>0920260350</t>
  </si>
  <si>
    <t>121
122
129
244
851
852
853</t>
  </si>
  <si>
    <r>
      <t xml:space="preserve">Управление резервами на исполнение расходных обязательств муниципального образования «Увинский район» </t>
    </r>
    <r>
      <rPr>
        <b/>
        <sz val="10"/>
        <color theme="1"/>
        <rFont val="Times New Roman"/>
        <family val="1"/>
        <charset val="204"/>
      </rPr>
      <t>(план перераспределяется в течение года на реализацию мероприятий других муниципальных программ (подпрограмм))</t>
    </r>
  </si>
  <si>
    <t>0920160100</t>
  </si>
  <si>
    <t>0920161840</t>
  </si>
  <si>
    <t xml:space="preserve">0920660620
</t>
  </si>
  <si>
    <t xml:space="preserve">Реализация мероприятий, направленных на повышение  эффективности расходов бюджета муниципального образования «Увинский район»  </t>
  </si>
  <si>
    <t>01</t>
  </si>
  <si>
    <t>Администрация муниципального образования «Увинский район»</t>
  </si>
  <si>
    <t>704</t>
  </si>
  <si>
    <t>Управление образования Администрации муниципального образования «Увинский район»</t>
  </si>
  <si>
    <t>0707</t>
  </si>
  <si>
    <t>0920109550</t>
  </si>
  <si>
    <t>708</t>
  </si>
  <si>
    <t xml:space="preserve"> Администрация муниципального образования «Увинский район»</t>
  </si>
  <si>
    <t>1101</t>
  </si>
  <si>
    <t>0920660030  0920660220     0900660250   0920660100
0920660610</t>
  </si>
  <si>
    <t>Форма 1. Отчет об использовании бюджетных ассигнований  бюджета муниципального образования "Увинский район" на реализацию муниципальной программы по состоянию на 31 декабря 2021 года</t>
  </si>
  <si>
    <t>121</t>
  </si>
  <si>
    <t>129</t>
  </si>
  <si>
    <t>350</t>
  </si>
  <si>
    <t>612</t>
  </si>
  <si>
    <t>0409</t>
  </si>
  <si>
    <t>09201S881Г  09201S881Д  09201S881Е 09201S881П 09201S881Т  09201S881Ф  09201S881Ц  09201S881Ч</t>
  </si>
  <si>
    <t>0502</t>
  </si>
  <si>
    <t>09201S881И  09201S881К  09201S881Л  09201S881Н</t>
  </si>
  <si>
    <t>0702</t>
  </si>
  <si>
    <t>09201S881Б</t>
  </si>
  <si>
    <t>09201S881С</t>
  </si>
  <si>
    <t>09201S881Р</t>
  </si>
  <si>
    <t>09201S881Э  09201S881Ю  09201S881Я</t>
  </si>
  <si>
    <t>0503     1101</t>
  </si>
  <si>
    <t>0801</t>
  </si>
  <si>
    <t xml:space="preserve">09201S881А  09201S881В  09201S881Ж  09201S881У  09201S881Ш </t>
  </si>
  <si>
    <t>План на отчетный год                   (первоначальный на 01.01.2021 г.)</t>
  </si>
  <si>
    <t>План на        отчетный период (за январь-декабрь 2021 г. 
на 31.12.2021)</t>
  </si>
  <si>
    <t>Кассовое исполнение на конец отчетного периода (на 31.12.2021)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</si>
</sst>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" fontId="15" fillId="3" borderId="4">
      <alignment horizontal="right" vertical="top" shrinkToFit="1"/>
    </xf>
  </cellStyleXfs>
  <cellXfs count="6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/>
    <xf numFmtId="0" fontId="2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</cellXfs>
  <cellStyles count="2">
    <cellStyle name="xl6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zoomScale="80" zoomScaleNormal="80" workbookViewId="0">
      <pane ySplit="11" topLeftCell="A54" activePane="bottomLeft" state="frozenSplit"/>
      <selection pane="bottomLeft" activeCell="T11" sqref="T11"/>
    </sheetView>
  </sheetViews>
  <sheetFormatPr defaultRowHeight="14.4" x14ac:dyDescent="0.3"/>
  <cols>
    <col min="1" max="1" width="5.88671875" customWidth="1"/>
    <col min="2" max="2" width="6.109375" customWidth="1"/>
    <col min="3" max="3" width="6.44140625" style="3" customWidth="1"/>
    <col min="4" max="4" width="6" customWidth="1"/>
    <col min="5" max="5" width="37.88671875" customWidth="1"/>
    <col min="6" max="6" width="17" customWidth="1"/>
    <col min="7" max="7" width="7.33203125" customWidth="1"/>
    <col min="8" max="8" width="7.109375" customWidth="1"/>
    <col min="9" max="9" width="11.109375" bestFit="1" customWidth="1"/>
    <col min="10" max="10" width="6.6640625" customWidth="1"/>
    <col min="11" max="11" width="11.6640625" style="4" customWidth="1"/>
    <col min="12" max="12" width="13.5546875" style="4" customWidth="1"/>
    <col min="13" max="13" width="12.33203125" style="4" customWidth="1"/>
    <col min="14" max="15" width="9.109375" style="4"/>
  </cols>
  <sheetData>
    <row r="1" spans="1:15" x14ac:dyDescent="0.3">
      <c r="N1" s="4" t="s">
        <v>46</v>
      </c>
    </row>
    <row r="2" spans="1:15" ht="33.75" customHeight="1" x14ac:dyDescent="0.3">
      <c r="A2" s="58" t="s">
        <v>78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1:15" ht="15" customHeight="1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5" ht="15.75" x14ac:dyDescent="0.25">
      <c r="E4" s="1"/>
    </row>
    <row r="5" spans="1:15" ht="15.6" x14ac:dyDescent="0.3">
      <c r="A5" s="2" t="s">
        <v>43</v>
      </c>
      <c r="E5" s="1"/>
      <c r="F5" s="5" t="s">
        <v>44</v>
      </c>
    </row>
    <row r="6" spans="1:15" ht="15.6" x14ac:dyDescent="0.3">
      <c r="A6" s="2" t="s">
        <v>0</v>
      </c>
      <c r="F6" s="2" t="s">
        <v>1</v>
      </c>
    </row>
    <row r="8" spans="1:15" ht="15.6" x14ac:dyDescent="0.3">
      <c r="A8" s="2" t="s">
        <v>2</v>
      </c>
      <c r="F8" s="2" t="s">
        <v>3</v>
      </c>
    </row>
    <row r="10" spans="1:15" ht="36.6" customHeight="1" x14ac:dyDescent="0.3">
      <c r="A10" s="44" t="s">
        <v>4</v>
      </c>
      <c r="B10" s="44"/>
      <c r="C10" s="44"/>
      <c r="D10" s="44"/>
      <c r="E10" s="50" t="s">
        <v>5</v>
      </c>
      <c r="F10" s="50" t="s">
        <v>6</v>
      </c>
      <c r="G10" s="44" t="s">
        <v>7</v>
      </c>
      <c r="H10" s="44"/>
      <c r="I10" s="44"/>
      <c r="J10" s="44"/>
      <c r="K10" s="49" t="s">
        <v>8</v>
      </c>
      <c r="L10" s="49"/>
      <c r="M10" s="49"/>
      <c r="N10" s="49" t="s">
        <v>45</v>
      </c>
      <c r="O10" s="49"/>
    </row>
    <row r="11" spans="1:15" ht="91.2" customHeight="1" x14ac:dyDescent="0.3">
      <c r="A11" s="7" t="s">
        <v>9</v>
      </c>
      <c r="B11" s="7" t="s">
        <v>10</v>
      </c>
      <c r="C11" s="7" t="s">
        <v>11</v>
      </c>
      <c r="D11" s="7" t="s">
        <v>12</v>
      </c>
      <c r="E11" s="51"/>
      <c r="F11" s="51"/>
      <c r="G11" s="7" t="s">
        <v>13</v>
      </c>
      <c r="H11" s="7" t="s">
        <v>14</v>
      </c>
      <c r="I11" s="7" t="s">
        <v>15</v>
      </c>
      <c r="J11" s="7" t="s">
        <v>16</v>
      </c>
      <c r="K11" s="8" t="s">
        <v>95</v>
      </c>
      <c r="L11" s="8" t="s">
        <v>96</v>
      </c>
      <c r="M11" s="8" t="s">
        <v>97</v>
      </c>
      <c r="N11" s="8" t="s">
        <v>47</v>
      </c>
      <c r="O11" s="8" t="s">
        <v>48</v>
      </c>
    </row>
    <row r="12" spans="1:15" ht="14.4" customHeight="1" x14ac:dyDescent="0.3">
      <c r="A12" s="45" t="s">
        <v>35</v>
      </c>
      <c r="B12" s="45" t="s">
        <v>58</v>
      </c>
      <c r="C12" s="45"/>
      <c r="D12" s="45"/>
      <c r="E12" s="45" t="s">
        <v>18</v>
      </c>
      <c r="F12" s="24" t="s">
        <v>19</v>
      </c>
      <c r="G12" s="27"/>
      <c r="H12" s="9"/>
      <c r="I12" s="9"/>
      <c r="J12" s="9"/>
      <c r="K12" s="20">
        <f>K13+K14+K15</f>
        <v>71665</v>
      </c>
      <c r="L12" s="20">
        <f t="shared" ref="L12:M12" si="0">L13+L14+L15</f>
        <v>86545.000880000007</v>
      </c>
      <c r="M12" s="20">
        <f t="shared" si="0"/>
        <v>79089.128970000005</v>
      </c>
      <c r="N12" s="10">
        <f>M12/K12*100</f>
        <v>110.35949064396846</v>
      </c>
      <c r="O12" s="10">
        <f>M12/L12*100</f>
        <v>91.384976793358604</v>
      </c>
    </row>
    <row r="13" spans="1:15" ht="68.400000000000006" x14ac:dyDescent="0.3">
      <c r="A13" s="46"/>
      <c r="B13" s="46"/>
      <c r="C13" s="46"/>
      <c r="D13" s="46"/>
      <c r="E13" s="46"/>
      <c r="F13" s="24" t="s">
        <v>3</v>
      </c>
      <c r="G13" s="27">
        <v>718</v>
      </c>
      <c r="H13" s="28"/>
      <c r="I13" s="28"/>
      <c r="J13" s="28"/>
      <c r="K13" s="20">
        <f>K17+K42+K45+K48+K53</f>
        <v>71665</v>
      </c>
      <c r="L13" s="20">
        <f>L17+L42+L45+L48+L53</f>
        <v>69279.298999999999</v>
      </c>
      <c r="M13" s="20">
        <f>M17+M42+M45+M48+M53</f>
        <v>62944.932840000001</v>
      </c>
      <c r="N13" s="10">
        <f t="shared" ref="N13:N54" si="1">M13/K13*100</f>
        <v>87.832181455382681</v>
      </c>
      <c r="O13" s="10">
        <f t="shared" ref="O13:O55" si="2">M13/L13*100</f>
        <v>90.856769263788308</v>
      </c>
    </row>
    <row r="14" spans="1:15" ht="68.400000000000006" x14ac:dyDescent="0.3">
      <c r="A14" s="46"/>
      <c r="B14" s="46"/>
      <c r="C14" s="46"/>
      <c r="D14" s="46"/>
      <c r="E14" s="46"/>
      <c r="F14" s="24" t="s">
        <v>71</v>
      </c>
      <c r="G14" s="27">
        <v>708</v>
      </c>
      <c r="H14" s="28"/>
      <c r="I14" s="28"/>
      <c r="J14" s="28"/>
      <c r="K14" s="20">
        <f>K18</f>
        <v>0</v>
      </c>
      <c r="L14" s="20">
        <f t="shared" ref="L14:M14" si="3">L18</f>
        <v>1111.8040000000001</v>
      </c>
      <c r="M14" s="20">
        <f t="shared" si="3"/>
        <v>1037.83114</v>
      </c>
      <c r="N14" s="10">
        <v>0</v>
      </c>
      <c r="O14" s="10">
        <f t="shared" ref="O14:O15" si="4">M14/L14*100</f>
        <v>93.34659166543743</v>
      </c>
    </row>
    <row r="15" spans="1:15" ht="45.6" x14ac:dyDescent="0.3">
      <c r="A15" s="47"/>
      <c r="B15" s="47"/>
      <c r="C15" s="47"/>
      <c r="D15" s="47"/>
      <c r="E15" s="47"/>
      <c r="F15" s="24" t="s">
        <v>75</v>
      </c>
      <c r="G15" s="27">
        <v>704</v>
      </c>
      <c r="H15" s="28"/>
      <c r="I15" s="28"/>
      <c r="J15" s="28"/>
      <c r="K15" s="20">
        <f>K19</f>
        <v>0</v>
      </c>
      <c r="L15" s="20">
        <f t="shared" ref="L15:M15" si="5">L19</f>
        <v>16153.89788</v>
      </c>
      <c r="M15" s="20">
        <f t="shared" si="5"/>
        <v>15106.36499</v>
      </c>
      <c r="N15" s="10">
        <v>0</v>
      </c>
      <c r="O15" s="10">
        <f t="shared" si="4"/>
        <v>93.515293350362569</v>
      </c>
    </row>
    <row r="16" spans="1:15" ht="14.4" customHeight="1" x14ac:dyDescent="0.3">
      <c r="A16" s="45" t="s">
        <v>35</v>
      </c>
      <c r="B16" s="45" t="s">
        <v>58</v>
      </c>
      <c r="C16" s="45" t="s">
        <v>20</v>
      </c>
      <c r="D16" s="45"/>
      <c r="E16" s="45" t="s">
        <v>21</v>
      </c>
      <c r="F16" s="24" t="s">
        <v>19</v>
      </c>
      <c r="G16" s="30"/>
      <c r="H16" s="29"/>
      <c r="I16" s="29"/>
      <c r="J16" s="29"/>
      <c r="K16" s="20">
        <f>K17+K18+K19</f>
        <v>1050</v>
      </c>
      <c r="L16" s="20">
        <f t="shared" ref="L16:N16" si="6">L17+L18+L19</f>
        <v>21633.639299999999</v>
      </c>
      <c r="M16" s="20">
        <f t="shared" si="6"/>
        <v>17369.68737</v>
      </c>
      <c r="N16" s="10">
        <f t="shared" si="6"/>
        <v>116.71345142857143</v>
      </c>
      <c r="O16" s="10">
        <f t="shared" si="2"/>
        <v>80.290177390541956</v>
      </c>
    </row>
    <row r="17" spans="1:15" ht="72.75" customHeight="1" x14ac:dyDescent="0.3">
      <c r="A17" s="46"/>
      <c r="B17" s="46"/>
      <c r="C17" s="46"/>
      <c r="D17" s="46"/>
      <c r="E17" s="46"/>
      <c r="F17" s="24" t="s">
        <v>3</v>
      </c>
      <c r="G17" s="30">
        <v>718</v>
      </c>
      <c r="H17" s="30"/>
      <c r="I17" s="30"/>
      <c r="J17" s="30"/>
      <c r="K17" s="20">
        <f>K20+K21+K27+K28+K29+K30+K40</f>
        <v>1050</v>
      </c>
      <c r="L17" s="20">
        <f t="shared" ref="L17:M17" si="7">L20+L21+L27+L28+L29+L30+L40</f>
        <v>4367.9374199999993</v>
      </c>
      <c r="M17" s="20">
        <f t="shared" si="7"/>
        <v>1225.4912400000001</v>
      </c>
      <c r="N17" s="10">
        <f t="shared" si="1"/>
        <v>116.71345142857143</v>
      </c>
      <c r="O17" s="10">
        <f t="shared" si="2"/>
        <v>28.056520095473353</v>
      </c>
    </row>
    <row r="18" spans="1:15" ht="72.75" customHeight="1" x14ac:dyDescent="0.3">
      <c r="A18" s="46"/>
      <c r="B18" s="46"/>
      <c r="C18" s="46"/>
      <c r="D18" s="46"/>
      <c r="E18" s="46"/>
      <c r="F18" s="24" t="s">
        <v>71</v>
      </c>
      <c r="G18" s="30" t="s">
        <v>74</v>
      </c>
      <c r="H18" s="30"/>
      <c r="I18" s="30"/>
      <c r="J18" s="30"/>
      <c r="K18" s="20">
        <f>K26+K33+K39</f>
        <v>0</v>
      </c>
      <c r="L18" s="20">
        <f t="shared" ref="L18:M18" si="8">L26+L33+L39</f>
        <v>1111.8040000000001</v>
      </c>
      <c r="M18" s="20">
        <f t="shared" si="8"/>
        <v>1037.83114</v>
      </c>
      <c r="N18" s="10">
        <v>0</v>
      </c>
      <c r="O18" s="10">
        <f t="shared" si="2"/>
        <v>93.34659166543743</v>
      </c>
    </row>
    <row r="19" spans="1:15" ht="45.6" x14ac:dyDescent="0.3">
      <c r="A19" s="47"/>
      <c r="B19" s="47"/>
      <c r="C19" s="47"/>
      <c r="D19" s="47"/>
      <c r="E19" s="47"/>
      <c r="F19" s="24" t="s">
        <v>75</v>
      </c>
      <c r="G19" s="30" t="s">
        <v>70</v>
      </c>
      <c r="H19" s="30"/>
      <c r="I19" s="30"/>
      <c r="J19" s="30"/>
      <c r="K19" s="20">
        <f>K22+K23+K24+K25+K31+K32+K34+K35+K36+K37+K38</f>
        <v>0</v>
      </c>
      <c r="L19" s="20">
        <f t="shared" ref="L19:M19" si="9">L22+L23+L24+L25+L31+L32+L34+L35+L36+L37+L38</f>
        <v>16153.89788</v>
      </c>
      <c r="M19" s="20">
        <f t="shared" si="9"/>
        <v>15106.36499</v>
      </c>
      <c r="N19" s="10">
        <v>0</v>
      </c>
      <c r="O19" s="10">
        <f t="shared" si="2"/>
        <v>93.515293350362569</v>
      </c>
    </row>
    <row r="20" spans="1:15" ht="60" x14ac:dyDescent="0.3">
      <c r="A20" s="37" t="s">
        <v>35</v>
      </c>
      <c r="B20" s="37" t="s">
        <v>36</v>
      </c>
      <c r="C20" s="37" t="s">
        <v>68</v>
      </c>
      <c r="D20" s="37" t="s">
        <v>39</v>
      </c>
      <c r="E20" s="11" t="s">
        <v>67</v>
      </c>
      <c r="F20" s="25" t="s">
        <v>3</v>
      </c>
      <c r="G20" s="32" t="s">
        <v>60</v>
      </c>
      <c r="H20" s="32" t="s">
        <v>40</v>
      </c>
      <c r="I20" s="32" t="s">
        <v>64</v>
      </c>
      <c r="J20" s="32" t="s">
        <v>56</v>
      </c>
      <c r="K20" s="19">
        <v>0</v>
      </c>
      <c r="L20" s="19">
        <v>0</v>
      </c>
      <c r="M20" s="19">
        <v>0</v>
      </c>
      <c r="N20" s="13">
        <v>0</v>
      </c>
      <c r="O20" s="13">
        <v>0</v>
      </c>
    </row>
    <row r="21" spans="1:15" ht="60" x14ac:dyDescent="0.3">
      <c r="A21" s="37" t="s">
        <v>35</v>
      </c>
      <c r="B21" s="37" t="s">
        <v>36</v>
      </c>
      <c r="C21" s="37" t="s">
        <v>68</v>
      </c>
      <c r="D21" s="37" t="s">
        <v>39</v>
      </c>
      <c r="E21" s="11" t="s">
        <v>67</v>
      </c>
      <c r="F21" s="25" t="s">
        <v>3</v>
      </c>
      <c r="G21" s="32" t="s">
        <v>60</v>
      </c>
      <c r="H21" s="32" t="s">
        <v>40</v>
      </c>
      <c r="I21" s="32" t="s">
        <v>65</v>
      </c>
      <c r="J21" s="32" t="s">
        <v>57</v>
      </c>
      <c r="K21" s="38">
        <v>1000</v>
      </c>
      <c r="L21" s="38">
        <v>0</v>
      </c>
      <c r="M21" s="38">
        <v>0</v>
      </c>
      <c r="N21" s="39">
        <v>0</v>
      </c>
      <c r="O21" s="39">
        <v>0</v>
      </c>
    </row>
    <row r="22" spans="1:15" ht="14.4" customHeight="1" x14ac:dyDescent="0.3">
      <c r="A22" s="54" t="s">
        <v>35</v>
      </c>
      <c r="B22" s="54" t="s">
        <v>36</v>
      </c>
      <c r="C22" s="54" t="s">
        <v>68</v>
      </c>
      <c r="D22" s="54" t="s">
        <v>39</v>
      </c>
      <c r="E22" s="54" t="s">
        <v>67</v>
      </c>
      <c r="F22" s="62" t="s">
        <v>69</v>
      </c>
      <c r="G22" s="32" t="s">
        <v>70</v>
      </c>
      <c r="H22" s="32" t="s">
        <v>40</v>
      </c>
      <c r="I22" s="32" t="s">
        <v>50</v>
      </c>
      <c r="J22" s="32" t="s">
        <v>79</v>
      </c>
      <c r="K22" s="38">
        <v>0</v>
      </c>
      <c r="L22" s="38">
        <v>425.28800000000001</v>
      </c>
      <c r="M22" s="38">
        <v>425.28800000000001</v>
      </c>
      <c r="N22" s="39"/>
      <c r="O22" s="39"/>
    </row>
    <row r="23" spans="1:15" x14ac:dyDescent="0.3">
      <c r="A23" s="55"/>
      <c r="B23" s="55"/>
      <c r="C23" s="55"/>
      <c r="D23" s="55"/>
      <c r="E23" s="55"/>
      <c r="F23" s="63"/>
      <c r="G23" s="32" t="s">
        <v>70</v>
      </c>
      <c r="H23" s="32" t="s">
        <v>40</v>
      </c>
      <c r="I23" s="32" t="s">
        <v>50</v>
      </c>
      <c r="J23" s="32" t="s">
        <v>80</v>
      </c>
      <c r="K23" s="38">
        <v>0</v>
      </c>
      <c r="L23" s="38">
        <v>105.97714999999999</v>
      </c>
      <c r="M23" s="38">
        <v>105.97714999999999</v>
      </c>
      <c r="N23" s="39"/>
      <c r="O23" s="39"/>
    </row>
    <row r="24" spans="1:15" ht="22.8" customHeight="1" x14ac:dyDescent="0.3">
      <c r="A24" s="55"/>
      <c r="B24" s="55"/>
      <c r="C24" s="55"/>
      <c r="D24" s="55"/>
      <c r="E24" s="55"/>
      <c r="F24" s="63"/>
      <c r="G24" s="32" t="s">
        <v>70</v>
      </c>
      <c r="H24" s="32" t="s">
        <v>40</v>
      </c>
      <c r="I24" s="32" t="s">
        <v>50</v>
      </c>
      <c r="J24" s="32" t="s">
        <v>57</v>
      </c>
      <c r="K24" s="38">
        <v>0</v>
      </c>
      <c r="L24" s="38">
        <v>1101.5</v>
      </c>
      <c r="M24" s="38">
        <v>599.96</v>
      </c>
      <c r="N24" s="39"/>
      <c r="O24" s="39"/>
    </row>
    <row r="25" spans="1:15" ht="26.4" customHeight="1" x14ac:dyDescent="0.3">
      <c r="A25" s="55"/>
      <c r="B25" s="55"/>
      <c r="C25" s="55"/>
      <c r="D25" s="55"/>
      <c r="E25" s="55"/>
      <c r="F25" s="64"/>
      <c r="G25" s="32" t="s">
        <v>70</v>
      </c>
      <c r="H25" s="32" t="s">
        <v>40</v>
      </c>
      <c r="I25" s="32" t="s">
        <v>50</v>
      </c>
      <c r="J25" s="32" t="s">
        <v>81</v>
      </c>
      <c r="K25" s="38">
        <v>0</v>
      </c>
      <c r="L25" s="38">
        <v>298.84699999999998</v>
      </c>
      <c r="M25" s="38">
        <v>298.84699999999998</v>
      </c>
      <c r="N25" s="39"/>
      <c r="O25" s="39"/>
    </row>
    <row r="26" spans="1:15" ht="70.8" customHeight="1" x14ac:dyDescent="0.3">
      <c r="A26" s="55"/>
      <c r="B26" s="55"/>
      <c r="C26" s="55"/>
      <c r="D26" s="55"/>
      <c r="E26" s="55"/>
      <c r="F26" s="61" t="s">
        <v>71</v>
      </c>
      <c r="G26" s="32" t="s">
        <v>74</v>
      </c>
      <c r="H26" s="32" t="s">
        <v>40</v>
      </c>
      <c r="I26" s="32" t="s">
        <v>50</v>
      </c>
      <c r="J26" s="32" t="s">
        <v>57</v>
      </c>
      <c r="K26" s="38">
        <v>0</v>
      </c>
      <c r="L26" s="38">
        <v>500</v>
      </c>
      <c r="M26" s="38">
        <v>428.76</v>
      </c>
      <c r="N26" s="39"/>
      <c r="O26" s="39"/>
    </row>
    <row r="27" spans="1:15" ht="14.4" customHeight="1" x14ac:dyDescent="0.3">
      <c r="A27" s="55"/>
      <c r="B27" s="55"/>
      <c r="C27" s="55"/>
      <c r="D27" s="55"/>
      <c r="E27" s="55"/>
      <c r="F27" s="52" t="s">
        <v>3</v>
      </c>
      <c r="G27" s="32" t="s">
        <v>60</v>
      </c>
      <c r="H27" s="32" t="s">
        <v>40</v>
      </c>
      <c r="I27" s="32" t="s">
        <v>50</v>
      </c>
      <c r="J27" s="32" t="s">
        <v>79</v>
      </c>
      <c r="K27" s="38">
        <v>0</v>
      </c>
      <c r="L27" s="38">
        <v>65.733999999999995</v>
      </c>
      <c r="M27" s="38">
        <v>65.733999999999995</v>
      </c>
      <c r="N27" s="39">
        <v>0</v>
      </c>
      <c r="O27" s="39">
        <f t="shared" ref="O27:O28" si="10">M27/L27*100</f>
        <v>100</v>
      </c>
    </row>
    <row r="28" spans="1:15" x14ac:dyDescent="0.3">
      <c r="A28" s="55"/>
      <c r="B28" s="55"/>
      <c r="C28" s="55"/>
      <c r="D28" s="55"/>
      <c r="E28" s="55"/>
      <c r="F28" s="60"/>
      <c r="G28" s="32" t="s">
        <v>60</v>
      </c>
      <c r="H28" s="32" t="s">
        <v>40</v>
      </c>
      <c r="I28" s="32" t="s">
        <v>50</v>
      </c>
      <c r="J28" s="32" t="s">
        <v>80</v>
      </c>
      <c r="K28" s="38">
        <v>0</v>
      </c>
      <c r="L28" s="38">
        <v>19.851669999999999</v>
      </c>
      <c r="M28" s="38">
        <v>19.851669999999999</v>
      </c>
      <c r="N28" s="39">
        <v>0</v>
      </c>
      <c r="O28" s="39">
        <f t="shared" si="10"/>
        <v>100</v>
      </c>
    </row>
    <row r="29" spans="1:15" ht="24.6" customHeight="1" x14ac:dyDescent="0.3">
      <c r="A29" s="55"/>
      <c r="B29" s="55"/>
      <c r="C29" s="55"/>
      <c r="D29" s="55"/>
      <c r="E29" s="55"/>
      <c r="F29" s="60"/>
      <c r="G29" s="32">
        <v>718</v>
      </c>
      <c r="H29" s="32" t="s">
        <v>40</v>
      </c>
      <c r="I29" s="32" t="s">
        <v>50</v>
      </c>
      <c r="J29" s="32" t="s">
        <v>57</v>
      </c>
      <c r="K29" s="38">
        <v>50</v>
      </c>
      <c r="L29" s="38">
        <v>3540.2361799999999</v>
      </c>
      <c r="M29" s="38">
        <v>397.79</v>
      </c>
      <c r="N29" s="39">
        <f t="shared" si="1"/>
        <v>795.58</v>
      </c>
      <c r="O29" s="39">
        <f t="shared" si="2"/>
        <v>11.236255994649488</v>
      </c>
    </row>
    <row r="30" spans="1:15" x14ac:dyDescent="0.3">
      <c r="A30" s="56"/>
      <c r="B30" s="56"/>
      <c r="C30" s="56"/>
      <c r="D30" s="56"/>
      <c r="E30" s="56"/>
      <c r="F30" s="53"/>
      <c r="G30" s="32">
        <v>718</v>
      </c>
      <c r="H30" s="32" t="s">
        <v>40</v>
      </c>
      <c r="I30" s="32" t="s">
        <v>50</v>
      </c>
      <c r="J30" s="32" t="s">
        <v>56</v>
      </c>
      <c r="K30" s="38">
        <v>0</v>
      </c>
      <c r="L30" s="38">
        <v>688.41557</v>
      </c>
      <c r="M30" s="38">
        <v>688.41557</v>
      </c>
      <c r="N30" s="39">
        <v>0</v>
      </c>
      <c r="O30" s="39">
        <f t="shared" ref="O30" si="11">M30/L30*100</f>
        <v>100</v>
      </c>
    </row>
    <row r="31" spans="1:15" ht="28.8" customHeight="1" x14ac:dyDescent="0.3">
      <c r="A31" s="54" t="s">
        <v>35</v>
      </c>
      <c r="B31" s="54" t="s">
        <v>36</v>
      </c>
      <c r="C31" s="54" t="s">
        <v>68</v>
      </c>
      <c r="D31" s="54" t="s">
        <v>39</v>
      </c>
      <c r="E31" s="54" t="s">
        <v>67</v>
      </c>
      <c r="F31" s="52" t="s">
        <v>69</v>
      </c>
      <c r="G31" s="32" t="s">
        <v>70</v>
      </c>
      <c r="H31" s="32" t="s">
        <v>72</v>
      </c>
      <c r="I31" s="32" t="s">
        <v>73</v>
      </c>
      <c r="J31" s="32" t="s">
        <v>57</v>
      </c>
      <c r="K31" s="38">
        <v>0</v>
      </c>
      <c r="L31" s="38">
        <v>353.01100000000002</v>
      </c>
      <c r="M31" s="38">
        <v>348.72449</v>
      </c>
      <c r="N31" s="39">
        <v>0</v>
      </c>
      <c r="O31" s="39">
        <f t="shared" ref="O31" si="12">M31/L31*100</f>
        <v>98.785729056601639</v>
      </c>
    </row>
    <row r="32" spans="1:15" ht="27" customHeight="1" x14ac:dyDescent="0.3">
      <c r="A32" s="55"/>
      <c r="B32" s="55"/>
      <c r="C32" s="55"/>
      <c r="D32" s="55"/>
      <c r="E32" s="55"/>
      <c r="F32" s="53"/>
      <c r="G32" s="32" t="s">
        <v>70</v>
      </c>
      <c r="H32" s="32" t="s">
        <v>72</v>
      </c>
      <c r="I32" s="32" t="s">
        <v>73</v>
      </c>
      <c r="J32" s="32" t="s">
        <v>82</v>
      </c>
      <c r="K32" s="38">
        <v>0</v>
      </c>
      <c r="L32" s="38">
        <v>358.65300000000002</v>
      </c>
      <c r="M32" s="38">
        <v>343.99504999999999</v>
      </c>
      <c r="N32" s="39">
        <v>0</v>
      </c>
      <c r="O32" s="39">
        <f t="shared" ref="O32:O39" si="13">M32/L32*100</f>
        <v>95.913055237234872</v>
      </c>
    </row>
    <row r="33" spans="1:15" ht="72" x14ac:dyDescent="0.3">
      <c r="A33" s="56"/>
      <c r="B33" s="56"/>
      <c r="C33" s="56"/>
      <c r="D33" s="56"/>
      <c r="E33" s="56"/>
      <c r="F33" s="61" t="s">
        <v>71</v>
      </c>
      <c r="G33" s="32" t="s">
        <v>74</v>
      </c>
      <c r="H33" s="32" t="s">
        <v>72</v>
      </c>
      <c r="I33" s="32" t="s">
        <v>73</v>
      </c>
      <c r="J33" s="32" t="s">
        <v>57</v>
      </c>
      <c r="K33" s="38">
        <v>0</v>
      </c>
      <c r="L33" s="38">
        <v>360.80399999999997</v>
      </c>
      <c r="M33" s="38">
        <v>360.80399999999997</v>
      </c>
      <c r="N33" s="39">
        <v>0</v>
      </c>
      <c r="O33" s="39">
        <f t="shared" si="13"/>
        <v>100</v>
      </c>
    </row>
    <row r="34" spans="1:15" ht="96" x14ac:dyDescent="0.3">
      <c r="A34" s="54" t="s">
        <v>35</v>
      </c>
      <c r="B34" s="54" t="s">
        <v>36</v>
      </c>
      <c r="C34" s="54" t="s">
        <v>68</v>
      </c>
      <c r="D34" s="54" t="s">
        <v>39</v>
      </c>
      <c r="E34" s="54" t="s">
        <v>67</v>
      </c>
      <c r="F34" s="52" t="s">
        <v>69</v>
      </c>
      <c r="G34" s="32" t="s">
        <v>70</v>
      </c>
      <c r="H34" s="32" t="s">
        <v>83</v>
      </c>
      <c r="I34" s="32" t="s">
        <v>84</v>
      </c>
      <c r="J34" s="32" t="s">
        <v>57</v>
      </c>
      <c r="K34" s="38">
        <v>0</v>
      </c>
      <c r="L34" s="38">
        <v>7204.0852500000001</v>
      </c>
      <c r="M34" s="38">
        <v>6802.1588599999995</v>
      </c>
      <c r="N34" s="39">
        <v>0</v>
      </c>
      <c r="O34" s="39">
        <f t="shared" si="13"/>
        <v>94.420854611624691</v>
      </c>
    </row>
    <row r="35" spans="1:15" ht="48" x14ac:dyDescent="0.3">
      <c r="A35" s="55"/>
      <c r="B35" s="55"/>
      <c r="C35" s="55"/>
      <c r="D35" s="55"/>
      <c r="E35" s="55"/>
      <c r="F35" s="60"/>
      <c r="G35" s="32" t="s">
        <v>70</v>
      </c>
      <c r="H35" s="32" t="s">
        <v>85</v>
      </c>
      <c r="I35" s="32" t="s">
        <v>86</v>
      </c>
      <c r="J35" s="32" t="s">
        <v>57</v>
      </c>
      <c r="K35" s="38">
        <v>0</v>
      </c>
      <c r="L35" s="38">
        <v>3249.09</v>
      </c>
      <c r="M35" s="38">
        <v>3249.09</v>
      </c>
      <c r="N35" s="39">
        <v>0</v>
      </c>
      <c r="O35" s="39">
        <f t="shared" si="13"/>
        <v>100</v>
      </c>
    </row>
    <row r="36" spans="1:15" x14ac:dyDescent="0.3">
      <c r="A36" s="55"/>
      <c r="B36" s="55"/>
      <c r="C36" s="55"/>
      <c r="D36" s="55"/>
      <c r="E36" s="55"/>
      <c r="F36" s="60"/>
      <c r="G36" s="32" t="s">
        <v>70</v>
      </c>
      <c r="H36" s="32" t="s">
        <v>87</v>
      </c>
      <c r="I36" s="32" t="s">
        <v>88</v>
      </c>
      <c r="J36" s="32" t="s">
        <v>57</v>
      </c>
      <c r="K36" s="38">
        <v>0</v>
      </c>
      <c r="L36" s="38">
        <v>1542.5740000000001</v>
      </c>
      <c r="M36" s="38">
        <v>1542.5740000000001</v>
      </c>
      <c r="N36" s="39">
        <v>0</v>
      </c>
      <c r="O36" s="39">
        <f t="shared" si="13"/>
        <v>100</v>
      </c>
    </row>
    <row r="37" spans="1:15" ht="60" x14ac:dyDescent="0.3">
      <c r="A37" s="55"/>
      <c r="B37" s="55"/>
      <c r="C37" s="55"/>
      <c r="D37" s="55"/>
      <c r="E37" s="55"/>
      <c r="F37" s="60"/>
      <c r="G37" s="32" t="s">
        <v>70</v>
      </c>
      <c r="H37" s="32" t="s">
        <v>93</v>
      </c>
      <c r="I37" s="32" t="s">
        <v>94</v>
      </c>
      <c r="J37" s="32" t="s">
        <v>82</v>
      </c>
      <c r="K37" s="38">
        <v>0</v>
      </c>
      <c r="L37" s="38">
        <v>1288.8724999999999</v>
      </c>
      <c r="M37" s="38">
        <v>1182.2168200000001</v>
      </c>
      <c r="N37" s="39">
        <v>0</v>
      </c>
      <c r="O37" s="39">
        <f t="shared" si="13"/>
        <v>91.7248851224617</v>
      </c>
    </row>
    <row r="38" spans="1:15" x14ac:dyDescent="0.3">
      <c r="A38" s="55"/>
      <c r="B38" s="55"/>
      <c r="C38" s="55"/>
      <c r="D38" s="55"/>
      <c r="E38" s="55"/>
      <c r="F38" s="53"/>
      <c r="G38" s="32" t="s">
        <v>70</v>
      </c>
      <c r="H38" s="32" t="s">
        <v>76</v>
      </c>
      <c r="I38" s="32" t="s">
        <v>90</v>
      </c>
      <c r="J38" s="32" t="s">
        <v>57</v>
      </c>
      <c r="K38" s="38">
        <v>0</v>
      </c>
      <c r="L38" s="38">
        <v>225.99997999999999</v>
      </c>
      <c r="M38" s="38">
        <v>207.53362000000001</v>
      </c>
      <c r="N38" s="39">
        <v>0</v>
      </c>
      <c r="O38" s="39">
        <f t="shared" si="13"/>
        <v>91.829043524694114</v>
      </c>
    </row>
    <row r="39" spans="1:15" ht="72" x14ac:dyDescent="0.3">
      <c r="A39" s="55"/>
      <c r="B39" s="55"/>
      <c r="C39" s="55"/>
      <c r="D39" s="55"/>
      <c r="E39" s="55"/>
      <c r="F39" s="61" t="s">
        <v>71</v>
      </c>
      <c r="G39" s="32" t="s">
        <v>74</v>
      </c>
      <c r="H39" s="32" t="s">
        <v>87</v>
      </c>
      <c r="I39" s="32" t="s">
        <v>89</v>
      </c>
      <c r="J39" s="32" t="s">
        <v>57</v>
      </c>
      <c r="K39" s="38">
        <v>0</v>
      </c>
      <c r="L39" s="38">
        <v>251</v>
      </c>
      <c r="M39" s="38">
        <v>248.26714000000001</v>
      </c>
      <c r="N39" s="39">
        <v>0</v>
      </c>
      <c r="O39" s="39">
        <f t="shared" si="13"/>
        <v>98.911211155378481</v>
      </c>
    </row>
    <row r="40" spans="1:15" ht="60" x14ac:dyDescent="0.3">
      <c r="A40" s="56"/>
      <c r="B40" s="56"/>
      <c r="C40" s="56"/>
      <c r="D40" s="56"/>
      <c r="E40" s="55"/>
      <c r="F40" s="25" t="s">
        <v>3</v>
      </c>
      <c r="G40" s="32" t="s">
        <v>60</v>
      </c>
      <c r="H40" s="32" t="s">
        <v>92</v>
      </c>
      <c r="I40" s="32" t="s">
        <v>91</v>
      </c>
      <c r="J40" s="32" t="s">
        <v>56</v>
      </c>
      <c r="K40" s="38">
        <v>0</v>
      </c>
      <c r="L40" s="38">
        <v>53.7</v>
      </c>
      <c r="M40" s="38">
        <v>53.7</v>
      </c>
      <c r="N40" s="39">
        <v>0</v>
      </c>
      <c r="O40" s="39">
        <f t="shared" si="2"/>
        <v>100</v>
      </c>
    </row>
    <row r="41" spans="1:15" s="6" customFormat="1" ht="17.25" customHeight="1" x14ac:dyDescent="0.3">
      <c r="A41" s="57" t="s">
        <v>35</v>
      </c>
      <c r="B41" s="57" t="s">
        <v>58</v>
      </c>
      <c r="C41" s="57" t="s">
        <v>17</v>
      </c>
      <c r="D41" s="57"/>
      <c r="E41" s="48" t="s">
        <v>22</v>
      </c>
      <c r="F41" s="24" t="s">
        <v>19</v>
      </c>
      <c r="G41" s="35"/>
      <c r="H41" s="35"/>
      <c r="I41" s="35"/>
      <c r="J41" s="35"/>
      <c r="K41" s="40">
        <f>K42</f>
        <v>11000</v>
      </c>
      <c r="L41" s="40">
        <f t="shared" ref="L41:M42" si="14">L42</f>
        <v>0</v>
      </c>
      <c r="M41" s="40">
        <f t="shared" si="14"/>
        <v>0</v>
      </c>
      <c r="N41" s="41">
        <f t="shared" si="1"/>
        <v>0</v>
      </c>
      <c r="O41" s="41">
        <v>0</v>
      </c>
    </row>
    <row r="42" spans="1:15" s="6" customFormat="1" ht="70.5" customHeight="1" x14ac:dyDescent="0.3">
      <c r="A42" s="57"/>
      <c r="B42" s="57"/>
      <c r="C42" s="57"/>
      <c r="D42" s="57"/>
      <c r="E42" s="48"/>
      <c r="F42" s="24" t="s">
        <v>3</v>
      </c>
      <c r="G42" s="30">
        <v>718</v>
      </c>
      <c r="H42" s="35"/>
      <c r="I42" s="35"/>
      <c r="J42" s="35"/>
      <c r="K42" s="40">
        <f>K43</f>
        <v>11000</v>
      </c>
      <c r="L42" s="40">
        <f t="shared" si="14"/>
        <v>0</v>
      </c>
      <c r="M42" s="40">
        <f t="shared" si="14"/>
        <v>0</v>
      </c>
      <c r="N42" s="41">
        <f t="shared" si="1"/>
        <v>0</v>
      </c>
      <c r="O42" s="41">
        <v>0</v>
      </c>
    </row>
    <row r="43" spans="1:15" ht="84" customHeight="1" x14ac:dyDescent="0.3">
      <c r="A43" s="14" t="s">
        <v>35</v>
      </c>
      <c r="B43" s="14" t="s">
        <v>58</v>
      </c>
      <c r="C43" s="14" t="s">
        <v>36</v>
      </c>
      <c r="D43" s="37" t="s">
        <v>59</v>
      </c>
      <c r="E43" s="15" t="s">
        <v>63</v>
      </c>
      <c r="F43" s="25" t="s">
        <v>3</v>
      </c>
      <c r="G43" s="32" t="s">
        <v>60</v>
      </c>
      <c r="H43" s="33" t="s">
        <v>40</v>
      </c>
      <c r="I43" s="33" t="s">
        <v>61</v>
      </c>
      <c r="J43" s="33" t="s">
        <v>57</v>
      </c>
      <c r="K43" s="42">
        <v>11000</v>
      </c>
      <c r="L43" s="42">
        <v>0</v>
      </c>
      <c r="M43" s="42">
        <v>0</v>
      </c>
      <c r="N43" s="43">
        <f t="shared" ref="N43" si="15">M43/K43*100</f>
        <v>0</v>
      </c>
      <c r="O43" s="43">
        <v>0</v>
      </c>
    </row>
    <row r="44" spans="1:15" x14ac:dyDescent="0.3">
      <c r="A44" s="57" t="s">
        <v>35</v>
      </c>
      <c r="B44" s="57" t="s">
        <v>58</v>
      </c>
      <c r="C44" s="57" t="s">
        <v>24</v>
      </c>
      <c r="D44" s="57"/>
      <c r="E44" s="48" t="s">
        <v>25</v>
      </c>
      <c r="F44" s="24" t="s">
        <v>19</v>
      </c>
      <c r="G44" s="30"/>
      <c r="H44" s="31"/>
      <c r="I44" s="31"/>
      <c r="J44" s="31"/>
      <c r="K44" s="22">
        <f>K45</f>
        <v>2492</v>
      </c>
      <c r="L44" s="22">
        <f t="shared" ref="L44:M45" si="16">L45</f>
        <v>7369.8014000000003</v>
      </c>
      <c r="M44" s="22">
        <f t="shared" si="16"/>
        <v>4177.8814199999997</v>
      </c>
      <c r="N44" s="17">
        <f t="shared" si="1"/>
        <v>167.65174237560191</v>
      </c>
      <c r="O44" s="17">
        <f t="shared" si="2"/>
        <v>56.689199521713022</v>
      </c>
    </row>
    <row r="45" spans="1:15" s="6" customFormat="1" ht="68.400000000000006" x14ac:dyDescent="0.3">
      <c r="A45" s="57"/>
      <c r="B45" s="57"/>
      <c r="C45" s="57"/>
      <c r="D45" s="57"/>
      <c r="E45" s="48"/>
      <c r="F45" s="24" t="s">
        <v>3</v>
      </c>
      <c r="G45" s="30">
        <v>718</v>
      </c>
      <c r="H45" s="36"/>
      <c r="I45" s="36"/>
      <c r="J45" s="36"/>
      <c r="K45" s="22">
        <f>K46</f>
        <v>2492</v>
      </c>
      <c r="L45" s="22">
        <f t="shared" si="16"/>
        <v>7369.8014000000003</v>
      </c>
      <c r="M45" s="22">
        <f t="shared" si="16"/>
        <v>4177.8814199999997</v>
      </c>
      <c r="N45" s="17">
        <f t="shared" si="1"/>
        <v>167.65174237560191</v>
      </c>
      <c r="O45" s="17">
        <f t="shared" si="2"/>
        <v>56.689199521713022</v>
      </c>
    </row>
    <row r="46" spans="1:15" ht="78.75" customHeight="1" x14ac:dyDescent="0.3">
      <c r="A46" s="12" t="s">
        <v>35</v>
      </c>
      <c r="B46" s="12" t="s">
        <v>58</v>
      </c>
      <c r="C46" s="12" t="s">
        <v>37</v>
      </c>
      <c r="D46" s="12" t="s">
        <v>24</v>
      </c>
      <c r="E46" s="15" t="s">
        <v>26</v>
      </c>
      <c r="F46" s="25" t="s">
        <v>3</v>
      </c>
      <c r="G46" s="32">
        <v>718</v>
      </c>
      <c r="H46" s="34">
        <v>1301</v>
      </c>
      <c r="I46" s="34" t="s">
        <v>49</v>
      </c>
      <c r="J46" s="34">
        <v>730</v>
      </c>
      <c r="K46" s="21">
        <v>2492</v>
      </c>
      <c r="L46" s="21">
        <v>7369.8014000000003</v>
      </c>
      <c r="M46" s="21">
        <v>4177.8814199999997</v>
      </c>
      <c r="N46" s="16">
        <f t="shared" si="1"/>
        <v>167.65174237560191</v>
      </c>
      <c r="O46" s="16">
        <f t="shared" si="2"/>
        <v>56.689199521713022</v>
      </c>
    </row>
    <row r="47" spans="1:15" ht="21.75" customHeight="1" x14ac:dyDescent="0.3">
      <c r="A47" s="57" t="s">
        <v>35</v>
      </c>
      <c r="B47" s="57" t="s">
        <v>58</v>
      </c>
      <c r="C47" s="57" t="s">
        <v>27</v>
      </c>
      <c r="D47" s="57"/>
      <c r="E47" s="48" t="s">
        <v>28</v>
      </c>
      <c r="F47" s="24" t="s">
        <v>19</v>
      </c>
      <c r="G47" s="30">
        <v>718</v>
      </c>
      <c r="H47" s="31"/>
      <c r="I47" s="31"/>
      <c r="J47" s="31"/>
      <c r="K47" s="20">
        <f>K48</f>
        <v>50276</v>
      </c>
      <c r="L47" s="20">
        <f t="shared" ref="L47:M47" si="17">L48</f>
        <v>50276</v>
      </c>
      <c r="M47" s="20">
        <f t="shared" si="17"/>
        <v>50276</v>
      </c>
      <c r="N47" s="10">
        <f t="shared" si="1"/>
        <v>100</v>
      </c>
      <c r="O47" s="10">
        <f t="shared" si="2"/>
        <v>100</v>
      </c>
    </row>
    <row r="48" spans="1:15" ht="77.25" customHeight="1" x14ac:dyDescent="0.3">
      <c r="A48" s="57"/>
      <c r="B48" s="57"/>
      <c r="C48" s="57"/>
      <c r="D48" s="57"/>
      <c r="E48" s="48"/>
      <c r="F48" s="24" t="s">
        <v>3</v>
      </c>
      <c r="G48" s="30">
        <v>718</v>
      </c>
      <c r="H48" s="35"/>
      <c r="I48" s="35"/>
      <c r="J48" s="35"/>
      <c r="K48" s="20">
        <f>K49+K50+K51</f>
        <v>50276</v>
      </c>
      <c r="L48" s="20">
        <f>L49+L50+L51</f>
        <v>50276</v>
      </c>
      <c r="M48" s="20">
        <f>M49+M50+M51</f>
        <v>50276</v>
      </c>
      <c r="N48" s="10">
        <f t="shared" si="1"/>
        <v>100</v>
      </c>
      <c r="O48" s="10">
        <f t="shared" si="2"/>
        <v>100</v>
      </c>
    </row>
    <row r="49" spans="1:15" ht="189" customHeight="1" x14ac:dyDescent="0.3">
      <c r="A49" s="12" t="s">
        <v>35</v>
      </c>
      <c r="B49" s="12" t="s">
        <v>58</v>
      </c>
      <c r="C49" s="12" t="s">
        <v>38</v>
      </c>
      <c r="D49" s="12" t="s">
        <v>36</v>
      </c>
      <c r="E49" s="11" t="s">
        <v>29</v>
      </c>
      <c r="F49" s="25" t="s">
        <v>3</v>
      </c>
      <c r="G49" s="32">
        <v>718</v>
      </c>
      <c r="H49" s="32">
        <v>1401</v>
      </c>
      <c r="I49" s="32" t="s">
        <v>52</v>
      </c>
      <c r="J49" s="32">
        <v>511</v>
      </c>
      <c r="K49" s="19">
        <v>2406</v>
      </c>
      <c r="L49" s="19">
        <v>2406</v>
      </c>
      <c r="M49" s="19">
        <v>2406</v>
      </c>
      <c r="N49" s="13">
        <f t="shared" si="1"/>
        <v>100</v>
      </c>
      <c r="O49" s="13">
        <f t="shared" si="2"/>
        <v>100</v>
      </c>
    </row>
    <row r="50" spans="1:15" ht="101.25" customHeight="1" x14ac:dyDescent="0.3">
      <c r="A50" s="12" t="s">
        <v>35</v>
      </c>
      <c r="B50" s="12" t="s">
        <v>58</v>
      </c>
      <c r="C50" s="12" t="s">
        <v>38</v>
      </c>
      <c r="D50" s="12" t="s">
        <v>23</v>
      </c>
      <c r="E50" s="15" t="s">
        <v>30</v>
      </c>
      <c r="F50" s="25" t="s">
        <v>3</v>
      </c>
      <c r="G50" s="32">
        <v>718</v>
      </c>
      <c r="H50" s="34">
        <v>1401</v>
      </c>
      <c r="I50" s="34" t="s">
        <v>51</v>
      </c>
      <c r="J50" s="34">
        <v>511</v>
      </c>
      <c r="K50" s="21">
        <v>47870</v>
      </c>
      <c r="L50" s="21">
        <v>47870</v>
      </c>
      <c r="M50" s="21">
        <v>47870</v>
      </c>
      <c r="N50" s="13">
        <f t="shared" si="1"/>
        <v>100</v>
      </c>
      <c r="O50" s="13">
        <f t="shared" si="2"/>
        <v>100</v>
      </c>
    </row>
    <row r="51" spans="1:15" ht="87.75" customHeight="1" x14ac:dyDescent="0.3">
      <c r="A51" s="12" t="s">
        <v>35</v>
      </c>
      <c r="B51" s="12" t="s">
        <v>58</v>
      </c>
      <c r="C51" s="12" t="s">
        <v>38</v>
      </c>
      <c r="D51" s="12" t="s">
        <v>27</v>
      </c>
      <c r="E51" s="15" t="s">
        <v>54</v>
      </c>
      <c r="F51" s="25" t="s">
        <v>3</v>
      </c>
      <c r="G51" s="32">
        <v>718</v>
      </c>
      <c r="H51" s="34" t="s">
        <v>53</v>
      </c>
      <c r="I51" s="34" t="s">
        <v>55</v>
      </c>
      <c r="J51" s="34" t="s">
        <v>56</v>
      </c>
      <c r="K51" s="21">
        <v>0</v>
      </c>
      <c r="L51" s="21">
        <v>0</v>
      </c>
      <c r="M51" s="21">
        <v>0</v>
      </c>
      <c r="N51" s="13">
        <v>0</v>
      </c>
      <c r="O51" s="13">
        <v>0</v>
      </c>
    </row>
    <row r="52" spans="1:15" s="6" customFormat="1" ht="20.25" customHeight="1" x14ac:dyDescent="0.3">
      <c r="A52" s="57" t="s">
        <v>35</v>
      </c>
      <c r="B52" s="57" t="s">
        <v>58</v>
      </c>
      <c r="C52" s="57" t="s">
        <v>31</v>
      </c>
      <c r="D52" s="57"/>
      <c r="E52" s="48" t="s">
        <v>42</v>
      </c>
      <c r="F52" s="24" t="s">
        <v>19</v>
      </c>
      <c r="G52" s="30">
        <v>718</v>
      </c>
      <c r="H52" s="35"/>
      <c r="I52" s="35"/>
      <c r="J52" s="35"/>
      <c r="K52" s="20">
        <f>K53</f>
        <v>6847</v>
      </c>
      <c r="L52" s="20">
        <f t="shared" ref="L52:M52" si="18">L53</f>
        <v>7265.5601800000004</v>
      </c>
      <c r="M52" s="20">
        <f t="shared" si="18"/>
        <v>7265.5601800000004</v>
      </c>
      <c r="N52" s="10">
        <f t="shared" si="1"/>
        <v>106.11304483715496</v>
      </c>
      <c r="O52" s="10">
        <f t="shared" si="2"/>
        <v>100</v>
      </c>
    </row>
    <row r="53" spans="1:15" s="6" customFormat="1" ht="75.75" customHeight="1" x14ac:dyDescent="0.3">
      <c r="A53" s="57"/>
      <c r="B53" s="57"/>
      <c r="C53" s="57"/>
      <c r="D53" s="57"/>
      <c r="E53" s="48"/>
      <c r="F53" s="24" t="s">
        <v>3</v>
      </c>
      <c r="G53" s="30">
        <v>718</v>
      </c>
      <c r="H53" s="35"/>
      <c r="I53" s="35"/>
      <c r="J53" s="35"/>
      <c r="K53" s="20">
        <f>K54+K55</f>
        <v>6847</v>
      </c>
      <c r="L53" s="20">
        <f>L54+L55</f>
        <v>7265.5601800000004</v>
      </c>
      <c r="M53" s="20">
        <f>M54+M55</f>
        <v>7265.5601800000004</v>
      </c>
      <c r="N53" s="10">
        <f t="shared" si="1"/>
        <v>106.11304483715496</v>
      </c>
      <c r="O53" s="10">
        <f t="shared" si="2"/>
        <v>100</v>
      </c>
    </row>
    <row r="54" spans="1:15" ht="84" x14ac:dyDescent="0.3">
      <c r="A54" s="12" t="s">
        <v>35</v>
      </c>
      <c r="B54" s="12" t="s">
        <v>58</v>
      </c>
      <c r="C54" s="12" t="s">
        <v>39</v>
      </c>
      <c r="D54" s="12" t="s">
        <v>32</v>
      </c>
      <c r="E54" s="11" t="s">
        <v>33</v>
      </c>
      <c r="F54" s="25" t="s">
        <v>3</v>
      </c>
      <c r="G54" s="32">
        <v>718</v>
      </c>
      <c r="H54" s="34" t="s">
        <v>41</v>
      </c>
      <c r="I54" s="34" t="s">
        <v>77</v>
      </c>
      <c r="J54" s="32" t="s">
        <v>62</v>
      </c>
      <c r="K54" s="19">
        <v>6847</v>
      </c>
      <c r="L54" s="19">
        <v>7265.3311800000001</v>
      </c>
      <c r="M54" s="19">
        <v>7265.3311800000001</v>
      </c>
      <c r="N54" s="13">
        <f t="shared" si="1"/>
        <v>106.10970030670366</v>
      </c>
      <c r="O54" s="13">
        <f t="shared" si="2"/>
        <v>100</v>
      </c>
    </row>
    <row r="55" spans="1:15" ht="70.5" customHeight="1" x14ac:dyDescent="0.3">
      <c r="A55" s="18" t="s">
        <v>35</v>
      </c>
      <c r="B55" s="18" t="s">
        <v>58</v>
      </c>
      <c r="C55" s="18" t="s">
        <v>39</v>
      </c>
      <c r="D55" s="18" t="s">
        <v>36</v>
      </c>
      <c r="E55" s="23" t="s">
        <v>34</v>
      </c>
      <c r="F55" s="26" t="s">
        <v>3</v>
      </c>
      <c r="G55" s="32">
        <v>718</v>
      </c>
      <c r="H55" s="34" t="s">
        <v>41</v>
      </c>
      <c r="I55" s="34" t="s">
        <v>66</v>
      </c>
      <c r="J55" s="32">
        <v>851</v>
      </c>
      <c r="K55" s="19">
        <v>0</v>
      </c>
      <c r="L55" s="19">
        <v>0.22900000000000001</v>
      </c>
      <c r="M55" s="21">
        <v>0.22900000000000001</v>
      </c>
      <c r="N55" s="13">
        <v>0</v>
      </c>
      <c r="O55" s="13">
        <f t="shared" si="2"/>
        <v>100</v>
      </c>
    </row>
  </sheetData>
  <mergeCells count="57">
    <mergeCell ref="E34:E40"/>
    <mergeCell ref="F34:F38"/>
    <mergeCell ref="A34:A40"/>
    <mergeCell ref="B34:B40"/>
    <mergeCell ref="C34:C40"/>
    <mergeCell ref="D34:D40"/>
    <mergeCell ref="A22:A30"/>
    <mergeCell ref="C22:C30"/>
    <mergeCell ref="D22:D30"/>
    <mergeCell ref="E22:E30"/>
    <mergeCell ref="B22:B30"/>
    <mergeCell ref="B31:B33"/>
    <mergeCell ref="C31:C33"/>
    <mergeCell ref="D31:D33"/>
    <mergeCell ref="A2:O2"/>
    <mergeCell ref="A3:O3"/>
    <mergeCell ref="A52:A53"/>
    <mergeCell ref="B52:B53"/>
    <mergeCell ref="C52:C53"/>
    <mergeCell ref="D52:D53"/>
    <mergeCell ref="E52:E53"/>
    <mergeCell ref="A44:A45"/>
    <mergeCell ref="B44:B45"/>
    <mergeCell ref="C44:C45"/>
    <mergeCell ref="D44:D45"/>
    <mergeCell ref="E44:E45"/>
    <mergeCell ref="A47:A48"/>
    <mergeCell ref="B47:B48"/>
    <mergeCell ref="G10:J10"/>
    <mergeCell ref="A31:A33"/>
    <mergeCell ref="C47:C48"/>
    <mergeCell ref="A41:A42"/>
    <mergeCell ref="B41:B42"/>
    <mergeCell ref="C41:C42"/>
    <mergeCell ref="D41:D42"/>
    <mergeCell ref="D47:D48"/>
    <mergeCell ref="E47:E48"/>
    <mergeCell ref="K10:M10"/>
    <mergeCell ref="E41:E42"/>
    <mergeCell ref="N10:O10"/>
    <mergeCell ref="E10:E11"/>
    <mergeCell ref="F10:F11"/>
    <mergeCell ref="E16:E19"/>
    <mergeCell ref="E31:E33"/>
    <mergeCell ref="E12:E15"/>
    <mergeCell ref="F27:F30"/>
    <mergeCell ref="F22:F25"/>
    <mergeCell ref="F31:F32"/>
    <mergeCell ref="A10:D10"/>
    <mergeCell ref="A16:A19"/>
    <mergeCell ref="B16:B19"/>
    <mergeCell ref="C16:C19"/>
    <mergeCell ref="D16:D19"/>
    <mergeCell ref="A12:A15"/>
    <mergeCell ref="B12:B15"/>
    <mergeCell ref="C12:C15"/>
    <mergeCell ref="D12:D15"/>
  </mergeCells>
  <pageMargins left="0.70866141732283472" right="0.70866141732283472" top="0.55118110236220474" bottom="0.55118110236220474" header="0.31496062992125984" footer="0.31496062992125984"/>
  <pageSetup paperSize="9" scale="75" orientation="landscape" r:id="rId1"/>
  <rowBreaks count="2" manualBreakCount="2">
    <brk id="43" max="16383" man="1"/>
    <brk id="5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2019-01-31T13:39:27Z</cp:lastPrinted>
  <dcterms:created xsi:type="dcterms:W3CDTF">2014-07-22T10:41:33Z</dcterms:created>
  <dcterms:modified xsi:type="dcterms:W3CDTF">2022-02-14T10:35:50Z</dcterms:modified>
</cp:coreProperties>
</file>