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720"/>
  </bookViews>
  <sheets>
    <sheet name="Лист1" sheetId="1" r:id="rId1"/>
  </sheets>
  <definedNames>
    <definedName name="_xlnm.Print_Titles" localSheetId="0">Лист1!$9:$9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1" i="1" l="1"/>
  <c r="H49" i="1"/>
  <c r="G49" i="1"/>
  <c r="F49" i="1"/>
  <c r="F24" i="1" l="1"/>
  <c r="H24" i="1"/>
  <c r="G24" i="1"/>
  <c r="I26" i="1"/>
  <c r="I32" i="1" l="1"/>
  <c r="F55" i="1" l="1"/>
  <c r="F52" i="1"/>
  <c r="F45" i="1"/>
  <c r="F42" i="1"/>
  <c r="F36" i="1"/>
  <c r="F34" i="1"/>
  <c r="F29" i="1"/>
  <c r="F20" i="1"/>
  <c r="F18" i="1"/>
  <c r="F10" i="1"/>
  <c r="F57" i="1" l="1"/>
  <c r="H55" i="1"/>
  <c r="G55" i="1"/>
  <c r="H52" i="1"/>
  <c r="G52" i="1"/>
  <c r="H45" i="1"/>
  <c r="G45" i="1"/>
  <c r="H42" i="1"/>
  <c r="G42" i="1"/>
  <c r="H36" i="1"/>
  <c r="G36" i="1"/>
  <c r="H34" i="1"/>
  <c r="G34" i="1"/>
  <c r="H29" i="1"/>
  <c r="G29" i="1"/>
  <c r="H20" i="1"/>
  <c r="G20" i="1"/>
  <c r="H18" i="1"/>
  <c r="G18" i="1"/>
  <c r="H10" i="1"/>
  <c r="G10" i="1"/>
  <c r="I56" i="1"/>
  <c r="I54" i="1"/>
  <c r="I53" i="1"/>
  <c r="I50" i="1"/>
  <c r="I48" i="1"/>
  <c r="I47" i="1"/>
  <c r="I46" i="1"/>
  <c r="I44" i="1"/>
  <c r="I43" i="1"/>
  <c r="I41" i="1"/>
  <c r="I40" i="1"/>
  <c r="I39" i="1"/>
  <c r="I38" i="1"/>
  <c r="I37" i="1"/>
  <c r="I35" i="1"/>
  <c r="I33" i="1"/>
  <c r="I31" i="1"/>
  <c r="I30" i="1"/>
  <c r="I28" i="1"/>
  <c r="I27" i="1"/>
  <c r="I25" i="1"/>
  <c r="I23" i="1"/>
  <c r="I22" i="1"/>
  <c r="I21" i="1"/>
  <c r="I19" i="1"/>
  <c r="I17" i="1"/>
  <c r="I16" i="1"/>
  <c r="I15" i="1"/>
  <c r="I14" i="1"/>
  <c r="I13" i="1"/>
  <c r="I12" i="1"/>
  <c r="I11" i="1"/>
  <c r="I18" i="1" l="1"/>
  <c r="I45" i="1"/>
  <c r="G57" i="1"/>
  <c r="I29" i="1"/>
  <c r="H57" i="1"/>
  <c r="I49" i="1"/>
  <c r="I24" i="1"/>
  <c r="I10" i="1"/>
  <c r="I55" i="1"/>
  <c r="I52" i="1"/>
  <c r="I42" i="1"/>
  <c r="I36" i="1"/>
  <c r="I34" i="1"/>
  <c r="I20" i="1"/>
  <c r="K9" i="1"/>
  <c r="J9" i="1"/>
  <c r="I57" i="1" l="1"/>
</calcChain>
</file>

<file path=xl/sharedStrings.xml><?xml version="1.0" encoding="utf-8"?>
<sst xmlns="http://schemas.openxmlformats.org/spreadsheetml/2006/main" count="202" uniqueCount="123">
  <si>
    <t xml:space="preserve">Приложение 1- расходы </t>
  </si>
  <si>
    <t>Раздел</t>
  </si>
  <si>
    <t>Подраздел</t>
  </si>
  <si>
    <t>Наименование</t>
  </si>
  <si>
    <t>0100</t>
  </si>
  <si>
    <t>01</t>
  </si>
  <si>
    <t>00</t>
  </si>
  <si>
    <t>Общегосударственные вопросы</t>
  </si>
  <si>
    <t>0102</t>
  </si>
  <si>
    <t>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</si>
  <si>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</si>
  <si>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</si>
  <si>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</si>
  <si>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</si>
  <si>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</si>
  <si>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</si>
  <si>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</si>
  <si>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</si>
  <si>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05</t>
  </si>
  <si>
    <t>Судебная система</t>
  </si>
  <si>
    <t>0106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</si>
  <si>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</si>
  <si>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</si>
  <si>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</si>
  <si>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11</t>
  </si>
  <si>
    <t>Резервные фонды</t>
  </si>
  <si>
    <t>0113</t>
  </si>
  <si>
    <t>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</si>
  <si>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</si>
  <si>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</si>
  <si>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</si>
  <si>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</si>
  <si>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</si>
  <si>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</si>
  <si>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</si>
  <si>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</si>
  <si>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09</t>
  </si>
  <si>
    <t>Гражданская оборона</t>
  </si>
  <si>
    <t>0310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</si>
  <si>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</si>
  <si>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</si>
  <si>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</si>
  <si>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</si>
  <si>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</si>
  <si>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</si>
  <si>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</si>
  <si>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</si>
  <si>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</si>
  <si>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</si>
  <si>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</si>
  <si>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</si>
  <si>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</si>
  <si>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</si>
  <si>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</si>
  <si>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</si>
  <si>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</si>
  <si>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</si>
  <si>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</si>
  <si>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</si>
  <si>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</si>
  <si>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</si>
  <si>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</si>
  <si>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</si>
  <si>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</si>
  <si>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</si>
  <si>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</si>
  <si>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</si>
  <si>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</si>
  <si>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07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</si>
  <si>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</si>
  <si>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</si>
  <si>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</si>
  <si>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</si>
  <si>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</si>
  <si>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</si>
  <si>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</si>
  <si>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</si>
  <si>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</si>
  <si>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</si>
  <si>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</si>
  <si>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</si>
  <si>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08</t>
  </si>
  <si>
    <t>Культура и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</si>
  <si>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</si>
  <si>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</si>
  <si>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</si>
  <si>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</si>
  <si>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</si>
  <si>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</si>
  <si>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</si>
  <si>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</si>
  <si>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</si>
  <si>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</si>
  <si>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</si>
  <si>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</si>
  <si>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1100</t>
  </si>
  <si>
    <t>Физическая культура и спорт</t>
  </si>
  <si>
    <t>1101</t>
  </si>
  <si>
    <t>Физическая культура</t>
  </si>
  <si>
    <t>1200</t>
  </si>
  <si>
    <t>Средства массовой информации</t>
  </si>
  <si>
    <t>1202</t>
  </si>
  <si>
    <t>Периодическая печать и издательства</t>
  </si>
  <si>
    <t>1204</t>
  </si>
  <si>
    <t>Другие вопросы в области средств массовой информации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</si>
  <si>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</si>
  <si>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</si>
  <si>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</si>
  <si>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</si>
  <si>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к решению Совета депутатов муниципального образования</t>
  </si>
  <si>
    <t>"Муниципальный округ Увинский район Удмуртской Республики"</t>
  </si>
  <si>
    <t>Изменение (+)</t>
  </si>
  <si>
    <t>Изменение (-)</t>
  </si>
  <si>
    <t>Транспорт</t>
  </si>
  <si>
    <t>Председатель                                                                                                                         И.А.Митрюкова</t>
  </si>
  <si>
    <t>Глава муниципального образования                                                                                  В.А.Головин</t>
  </si>
  <si>
    <t>Массовый спорт</t>
  </si>
  <si>
    <t>Исполнено</t>
  </si>
  <si>
    <t>Итого</t>
  </si>
  <si>
    <t>Сумма на 2023 год</t>
  </si>
  <si>
    <t xml:space="preserve">от _________ 2025 года № </t>
  </si>
  <si>
    <t>Отчет обисполнении расходов бюджета муниципального образования "Муниципальный округ Увинский район Удмуртской Республики" за 2024 год в соответствии с функциональной классификацией раходов бюджета муниципального образования "Муниципальный округ Увинский район Удмуртской Республики"</t>
  </si>
  <si>
    <t>в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</si>
</sst>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8" fillId="3" borderId="8">
      <alignment horizontal="right" vertical="top" shrinkToFit="1"/>
    </xf>
  </cellStyleXfs>
  <cellXfs count="50">
    <xf numFmtId="0" fontId="0" fillId="0" borderId="0" xfId="0"/>
    <xf numFmtId="49" fontId="2" fillId="0" borderId="0" xfId="0" quotePrefix="1" applyNumberFormat="1" applyFont="1" applyAlignment="1">
      <alignment wrapText="1"/>
    </xf>
    <xf numFmtId="49" fontId="2" fillId="2" borderId="0" xfId="0" quotePrefix="1" applyNumberFormat="1" applyFont="1" applyFill="1" applyAlignment="1">
      <alignment wrapText="1"/>
    </xf>
    <xf numFmtId="49" fontId="1" fillId="0" borderId="1" xfId="0" quotePrefix="1" applyNumberFormat="1" applyFont="1" applyBorder="1" applyAlignment="1">
      <alignment horizontal="center" wrapText="1"/>
    </xf>
    <xf numFmtId="49" fontId="3" fillId="0" borderId="2" xfId="0" quotePrefix="1" applyNumberFormat="1" applyFont="1" applyBorder="1" applyAlignment="1">
      <alignment wrapText="1"/>
    </xf>
    <xf numFmtId="0" fontId="1" fillId="0" borderId="1" xfId="0" quotePrefix="1" applyFont="1" applyBorder="1" applyAlignment="1">
      <alignment shrinkToFit="1"/>
    </xf>
    <xf numFmtId="0" fontId="2" fillId="0" borderId="0" xfId="0" applyFont="1" applyAlignment="1">
      <alignment wrapText="1"/>
    </xf>
    <xf numFmtId="49" fontId="0" fillId="0" borderId="0" xfId="0" applyNumberFormat="1"/>
    <xf numFmtId="0" fontId="0" fillId="0" borderId="0" xfId="0" applyAlignment="1">
      <alignment horizontal="right"/>
    </xf>
    <xf numFmtId="49" fontId="0" fillId="0" borderId="0" xfId="0" applyNumberFormat="1" applyAlignment="1">
      <alignment horizontal="right"/>
    </xf>
    <xf numFmtId="0" fontId="4" fillId="2" borderId="0" xfId="0" applyFont="1" applyFill="1" applyAlignment="1">
      <alignment vertical="center" wrapText="1"/>
    </xf>
    <xf numFmtId="49" fontId="0" fillId="2" borderId="0" xfId="0" applyNumberFormat="1" applyFill="1"/>
    <xf numFmtId="0" fontId="1" fillId="0" borderId="0" xfId="0" applyFont="1" applyAlignment="1">
      <alignment horizontal="right"/>
    </xf>
    <xf numFmtId="0" fontId="1" fillId="0" borderId="4" xfId="0" applyFont="1" applyBorder="1" applyAlignment="1">
      <alignment horizontal="center" vertical="center" wrapText="1"/>
    </xf>
    <xf numFmtId="49" fontId="5" fillId="0" borderId="1" xfId="0" quotePrefix="1" applyNumberFormat="1" applyFont="1" applyBorder="1" applyAlignment="1">
      <alignment horizontal="center" wrapText="1"/>
    </xf>
    <xf numFmtId="0" fontId="5" fillId="0" borderId="1" xfId="0" quotePrefix="1" applyFont="1" applyBorder="1" applyAlignment="1">
      <alignment shrinkToFit="1"/>
    </xf>
    <xf numFmtId="49" fontId="4" fillId="0" borderId="0" xfId="0" quotePrefix="1" applyNumberFormat="1" applyFont="1" applyAlignment="1">
      <alignment wrapText="1"/>
    </xf>
    <xf numFmtId="49" fontId="4" fillId="2" borderId="0" xfId="0" quotePrefix="1" applyNumberFormat="1" applyFont="1" applyFill="1" applyAlignment="1">
      <alignment wrapText="1"/>
    </xf>
    <xf numFmtId="0" fontId="4" fillId="0" borderId="0" xfId="0" applyFont="1" applyAlignment="1">
      <alignment wrapText="1"/>
    </xf>
    <xf numFmtId="49" fontId="4" fillId="0" borderId="0" xfId="0" applyNumberFormat="1" applyFont="1" applyAlignment="1">
      <alignment wrapText="1"/>
    </xf>
    <xf numFmtId="49" fontId="4" fillId="2" borderId="0" xfId="0" applyNumberFormat="1" applyFont="1" applyFill="1" applyAlignment="1">
      <alignment wrapText="1"/>
    </xf>
    <xf numFmtId="49" fontId="0" fillId="0" borderId="5" xfId="0" applyNumberFormat="1" applyBorder="1"/>
    <xf numFmtId="49" fontId="0" fillId="0" borderId="6" xfId="0" applyNumberFormat="1" applyBorder="1"/>
    <xf numFmtId="0" fontId="4" fillId="0" borderId="1" xfId="0" applyFont="1" applyBorder="1" applyAlignment="1">
      <alignment shrinkToFit="1"/>
    </xf>
    <xf numFmtId="49" fontId="2" fillId="0" borderId="0" xfId="0" applyNumberFormat="1" applyFont="1" applyAlignment="1">
      <alignment wrapText="1"/>
    </xf>
    <xf numFmtId="49" fontId="2" fillId="2" borderId="0" xfId="0" applyNumberFormat="1" applyFont="1" applyFill="1" applyAlignment="1">
      <alignment wrapText="1"/>
    </xf>
    <xf numFmtId="49" fontId="7" fillId="0" borderId="0" xfId="0" applyNumberFormat="1" applyFont="1" applyAlignment="1">
      <alignment wrapText="1"/>
    </xf>
    <xf numFmtId="49" fontId="7" fillId="2" borderId="0" xfId="0" applyNumberFormat="1" applyFont="1" applyFill="1" applyAlignment="1">
      <alignment wrapText="1"/>
    </xf>
    <xf numFmtId="0" fontId="7" fillId="0" borderId="0" xfId="0" applyFont="1" applyAlignment="1">
      <alignment wrapText="1"/>
    </xf>
    <xf numFmtId="49" fontId="1" fillId="0" borderId="0" xfId="0" quotePrefix="1" applyNumberFormat="1" applyFont="1" applyAlignment="1">
      <alignment horizontal="center" wrapText="1"/>
    </xf>
    <xf numFmtId="0" fontId="1" fillId="0" borderId="3" xfId="0" quotePrefix="1" applyFont="1" applyBorder="1" applyAlignment="1">
      <alignment shrinkToFit="1"/>
    </xf>
    <xf numFmtId="49" fontId="1" fillId="2" borderId="0" xfId="0" quotePrefix="1" applyNumberFormat="1" applyFont="1" applyFill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textRotation="90" wrapText="1"/>
    </xf>
    <xf numFmtId="49" fontId="2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49" fontId="0" fillId="0" borderId="1" xfId="0" quotePrefix="1" applyNumberFormat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4" fontId="5" fillId="0" borderId="1" xfId="0" quotePrefix="1" applyNumberFormat="1" applyFont="1" applyBorder="1" applyAlignment="1">
      <alignment shrinkToFit="1"/>
    </xf>
    <xf numFmtId="4" fontId="1" fillId="0" borderId="1" xfId="0" quotePrefix="1" applyNumberFormat="1" applyFont="1" applyBorder="1" applyAlignment="1">
      <alignment shrinkToFit="1"/>
    </xf>
    <xf numFmtId="4" fontId="4" fillId="0" borderId="1" xfId="0" applyNumberFormat="1" applyFont="1" applyBorder="1" applyAlignment="1">
      <alignment shrinkToFit="1"/>
    </xf>
    <xf numFmtId="4" fontId="4" fillId="0" borderId="1" xfId="0" quotePrefix="1" applyNumberFormat="1" applyFont="1" applyBorder="1" applyAlignment="1">
      <alignment shrinkToFit="1"/>
    </xf>
    <xf numFmtId="49" fontId="6" fillId="0" borderId="6" xfId="0" quotePrefix="1" applyNumberFormat="1" applyFont="1" applyBorder="1" applyAlignment="1">
      <alignment wrapText="1"/>
    </xf>
    <xf numFmtId="49" fontId="3" fillId="0" borderId="6" xfId="0" quotePrefix="1" applyNumberFormat="1" applyFont="1" applyBorder="1" applyAlignment="1">
      <alignment wrapText="1"/>
    </xf>
    <xf numFmtId="49" fontId="3" fillId="0" borderId="6" xfId="0" applyNumberFormat="1" applyFont="1" applyBorder="1" applyAlignment="1">
      <alignment wrapText="1"/>
    </xf>
    <xf numFmtId="49" fontId="4" fillId="0" borderId="6" xfId="0" applyNumberFormat="1" applyFont="1" applyBorder="1"/>
    <xf numFmtId="4" fontId="9" fillId="4" borderId="1" xfId="1" applyNumberFormat="1" applyFont="1" applyFill="1" applyBorder="1">
      <alignment horizontal="right" vertical="top" shrinkToFit="1"/>
    </xf>
    <xf numFmtId="0" fontId="4" fillId="0" borderId="0" xfId="0" applyFont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0" borderId="0" xfId="0" applyAlignment="1">
      <alignment horizontal="right"/>
    </xf>
  </cellXfs>
  <cellStyles count="2">
    <cellStyle name="xl39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1"/>
  <sheetViews>
    <sheetView tabSelected="1" view="pageBreakPreview" topLeftCell="C2" zoomScale="125" zoomScaleSheetLayoutView="125" workbookViewId="0">
      <selection activeCell="I53" sqref="I53"/>
    </sheetView>
  </sheetViews>
  <sheetFormatPr defaultColWidth="9.33203125" defaultRowHeight="13.2" x14ac:dyDescent="0.25"/>
  <cols>
    <col min="1" max="1" width="0" style="7" hidden="1" customWidth="1"/>
    <col min="2" max="2" width="3.6640625" style="11" hidden="1" customWidth="1"/>
    <col min="3" max="3" width="3.77734375" style="7" customWidth="1"/>
    <col min="4" max="4" width="3.6640625" style="7" customWidth="1"/>
    <col min="5" max="5" width="69.44140625" style="7" customWidth="1"/>
    <col min="6" max="6" width="18" style="7" hidden="1" customWidth="1"/>
    <col min="7" max="7" width="17" style="7" hidden="1" customWidth="1"/>
    <col min="8" max="8" width="20.6640625" style="7" hidden="1" customWidth="1"/>
    <col min="9" max="9" width="15.6640625" customWidth="1"/>
    <col min="10" max="11" width="9.33203125" hidden="1" customWidth="1"/>
    <col min="13" max="14" width="8.77734375" customWidth="1"/>
  </cols>
  <sheetData>
    <row r="1" spans="1:12" s="6" customFormat="1" ht="12.75" hidden="1" customHeight="1" x14ac:dyDescent="0.25">
      <c r="A1" s="1"/>
      <c r="B1" s="2"/>
      <c r="C1" s="3"/>
      <c r="D1" s="3"/>
      <c r="E1" s="4"/>
      <c r="F1" s="4"/>
      <c r="G1" s="4"/>
      <c r="H1" s="4"/>
      <c r="I1" s="5"/>
      <c r="J1" s="5"/>
      <c r="K1" s="5"/>
    </row>
    <row r="2" spans="1:12" s="6" customFormat="1" ht="12.75" customHeight="1" x14ac:dyDescent="0.25">
      <c r="A2" s="1"/>
      <c r="B2" s="2"/>
      <c r="C2" s="29"/>
      <c r="D2" s="29"/>
      <c r="E2" s="7"/>
      <c r="F2" s="7"/>
      <c r="G2" s="7"/>
      <c r="H2" s="7"/>
      <c r="I2" s="8" t="s">
        <v>0</v>
      </c>
      <c r="J2" s="30"/>
      <c r="K2" s="30"/>
    </row>
    <row r="3" spans="1:12" s="6" customFormat="1" ht="12.75" customHeight="1" x14ac:dyDescent="0.25">
      <c r="A3" s="1"/>
      <c r="B3" s="2"/>
      <c r="C3" s="29"/>
      <c r="D3" s="29"/>
      <c r="E3" s="7"/>
      <c r="F3" s="7"/>
      <c r="G3" s="7"/>
      <c r="H3" s="7"/>
      <c r="I3" s="9" t="s">
        <v>109</v>
      </c>
      <c r="J3" s="30"/>
      <c r="K3" s="30"/>
    </row>
    <row r="4" spans="1:12" s="6" customFormat="1" ht="12.75" customHeight="1" x14ac:dyDescent="0.25">
      <c r="A4" s="1"/>
      <c r="B4" s="2"/>
      <c r="C4" s="29"/>
      <c r="D4" s="29"/>
      <c r="E4" s="49" t="s">
        <v>110</v>
      </c>
      <c r="F4" s="49"/>
      <c r="G4" s="49"/>
      <c r="H4" s="49"/>
      <c r="I4" s="49"/>
      <c r="J4" s="30"/>
      <c r="K4" s="30"/>
    </row>
    <row r="5" spans="1:12" s="6" customFormat="1" ht="12.75" customHeight="1" x14ac:dyDescent="0.25">
      <c r="A5" s="1"/>
      <c r="B5" s="2"/>
      <c r="C5" s="29"/>
      <c r="D5" s="29"/>
      <c r="E5"/>
      <c r="F5"/>
      <c r="G5"/>
      <c r="H5"/>
      <c r="I5" s="8" t="s">
        <v>120</v>
      </c>
      <c r="J5" s="30"/>
      <c r="K5" s="30"/>
    </row>
    <row r="7" spans="1:12" ht="69.599999999999994" customHeight="1" x14ac:dyDescent="0.25">
      <c r="B7" s="10"/>
      <c r="C7" s="47" t="s">
        <v>121</v>
      </c>
      <c r="D7" s="47"/>
      <c r="E7" s="47"/>
      <c r="F7" s="47"/>
      <c r="G7" s="47"/>
      <c r="H7" s="47"/>
      <c r="I7" s="47"/>
      <c r="J7" s="47"/>
      <c r="K7" s="47"/>
    </row>
    <row r="8" spans="1:12" x14ac:dyDescent="0.25">
      <c r="I8" s="8" t="s">
        <v>122</v>
      </c>
      <c r="J8" s="12"/>
      <c r="K8" s="12"/>
    </row>
    <row r="9" spans="1:12" s="6" customFormat="1" ht="38.85" customHeight="1" x14ac:dyDescent="0.25">
      <c r="A9" s="1"/>
      <c r="B9" s="31"/>
      <c r="C9" s="33" t="s">
        <v>1</v>
      </c>
      <c r="D9" s="33" t="s">
        <v>2</v>
      </c>
      <c r="E9" s="34" t="s">
        <v>3</v>
      </c>
      <c r="F9" s="37" t="s">
        <v>119</v>
      </c>
      <c r="G9" s="34" t="s">
        <v>111</v>
      </c>
      <c r="H9" s="34" t="s">
        <v>112</v>
      </c>
      <c r="I9" s="37" t="s">
        <v>117</v>
      </c>
      <c r="J9" s="32" t="e">
        <f>MID(#REF!,FIND("Проект",#REF!,1)+7,4)&amp;" ББ="&amp;LEFT(RIGHT(#REF!,12),2)</f>
        <v>#REF!</v>
      </c>
      <c r="K9" s="13" t="e">
        <f>MID(#REF!,FIND("Проект",#REF!,1)+7,4)&amp;" ББ="&amp;LEFT(RIGHT(#REF!,12),2)</f>
        <v>#REF!</v>
      </c>
      <c r="L9"/>
    </row>
    <row r="10" spans="1:12" s="18" customFormat="1" ht="13.8" x14ac:dyDescent="0.25">
      <c r="A10" s="16" t="s">
        <v>4</v>
      </c>
      <c r="B10" s="17"/>
      <c r="C10" s="14" t="s">
        <v>5</v>
      </c>
      <c r="D10" s="14" t="s">
        <v>6</v>
      </c>
      <c r="E10" s="42" t="s">
        <v>7</v>
      </c>
      <c r="F10" s="38">
        <f>F11+F12+F13+F14+F15+F16+F17</f>
        <v>241470940.12</v>
      </c>
      <c r="G10" s="38">
        <f>G11+G12+G13+G14+G15+G16+G17</f>
        <v>0</v>
      </c>
      <c r="H10" s="38">
        <f>H11+H12+H13+H14+H15+H16+H17</f>
        <v>0</v>
      </c>
      <c r="I10" s="38">
        <f>F10+G10-H10</f>
        <v>241470940.12</v>
      </c>
      <c r="J10" s="15">
        <v>175399.7</v>
      </c>
      <c r="K10" s="15"/>
    </row>
    <row r="11" spans="1:12" s="6" customFormat="1" ht="24" x14ac:dyDescent="0.25">
      <c r="A11" s="1" t="s">
        <v>8</v>
      </c>
      <c r="B11" s="2"/>
      <c r="C11" s="3" t="s">
        <v>5</v>
      </c>
      <c r="D11" s="3" t="s">
        <v>9</v>
      </c>
      <c r="E11" s="43" t="s">
        <v>10</v>
      </c>
      <c r="F11" s="46">
        <v>3554679.09</v>
      </c>
      <c r="G11" s="39"/>
      <c r="H11" s="39"/>
      <c r="I11" s="39">
        <f>F11+G11-H11</f>
        <v>3554679.09</v>
      </c>
      <c r="J11" s="5">
        <v>2290</v>
      </c>
      <c r="K11" s="5"/>
    </row>
    <row r="12" spans="1:12" s="6" customFormat="1" ht="24" x14ac:dyDescent="0.25">
      <c r="A12" s="1" t="s">
        <v>11</v>
      </c>
      <c r="B12" s="2"/>
      <c r="C12" s="3" t="s">
        <v>5</v>
      </c>
      <c r="D12" s="3" t="s">
        <v>12</v>
      </c>
      <c r="E12" s="43" t="s">
        <v>13</v>
      </c>
      <c r="F12" s="46">
        <v>3831999</v>
      </c>
      <c r="G12" s="39"/>
      <c r="H12" s="39"/>
      <c r="I12" s="39">
        <f t="shared" ref="I12:I57" si="0">F12+G12-H12</f>
        <v>3831999</v>
      </c>
      <c r="J12" s="5">
        <v>2421</v>
      </c>
      <c r="K12" s="5"/>
    </row>
    <row r="13" spans="1:12" s="6" customFormat="1" ht="24" x14ac:dyDescent="0.25">
      <c r="A13" s="1" t="s">
        <v>14</v>
      </c>
      <c r="B13" s="2"/>
      <c r="C13" s="3" t="s">
        <v>5</v>
      </c>
      <c r="D13" s="3" t="s">
        <v>15</v>
      </c>
      <c r="E13" s="43" t="s">
        <v>16</v>
      </c>
      <c r="F13" s="46">
        <v>81436702.700000003</v>
      </c>
      <c r="G13" s="39"/>
      <c r="H13" s="39"/>
      <c r="I13" s="39">
        <f t="shared" si="0"/>
        <v>81436702.700000003</v>
      </c>
      <c r="J13" s="5">
        <v>57121.1</v>
      </c>
      <c r="K13" s="5"/>
    </row>
    <row r="14" spans="1:12" s="6" customFormat="1" ht="13.8" x14ac:dyDescent="0.25">
      <c r="A14" s="1" t="s">
        <v>17</v>
      </c>
      <c r="B14" s="2"/>
      <c r="C14" s="3" t="s">
        <v>5</v>
      </c>
      <c r="D14" s="3" t="s">
        <v>18</v>
      </c>
      <c r="E14" s="43" t="s">
        <v>19</v>
      </c>
      <c r="F14" s="46">
        <v>1355.2</v>
      </c>
      <c r="G14" s="39"/>
      <c r="H14" s="39"/>
      <c r="I14" s="39">
        <f t="shared" si="0"/>
        <v>1355.2</v>
      </c>
      <c r="J14" s="5">
        <v>100</v>
      </c>
      <c r="K14" s="5"/>
    </row>
    <row r="15" spans="1:12" s="6" customFormat="1" ht="24" x14ac:dyDescent="0.25">
      <c r="A15" s="1" t="s">
        <v>20</v>
      </c>
      <c r="B15" s="2"/>
      <c r="C15" s="3" t="s">
        <v>5</v>
      </c>
      <c r="D15" s="3" t="s">
        <v>21</v>
      </c>
      <c r="E15" s="43" t="s">
        <v>22</v>
      </c>
      <c r="F15" s="46">
        <v>12162029.08</v>
      </c>
      <c r="G15" s="39"/>
      <c r="H15" s="39"/>
      <c r="I15" s="39">
        <f t="shared" si="0"/>
        <v>12162029.08</v>
      </c>
      <c r="J15" s="5">
        <v>7565</v>
      </c>
      <c r="K15" s="5"/>
    </row>
    <row r="16" spans="1:12" s="6" customFormat="1" ht="13.8" x14ac:dyDescent="0.25">
      <c r="A16" s="1" t="s">
        <v>23</v>
      </c>
      <c r="B16" s="2"/>
      <c r="C16" s="3" t="s">
        <v>5</v>
      </c>
      <c r="D16" s="3" t="s">
        <v>24</v>
      </c>
      <c r="E16" s="43" t="s">
        <v>25</v>
      </c>
      <c r="F16" s="46">
        <v>0</v>
      </c>
      <c r="G16" s="39"/>
      <c r="H16" s="39"/>
      <c r="I16" s="39">
        <f t="shared" si="0"/>
        <v>0</v>
      </c>
      <c r="J16" s="5">
        <v>50</v>
      </c>
      <c r="K16" s="5"/>
    </row>
    <row r="17" spans="1:11" s="6" customFormat="1" ht="13.8" x14ac:dyDescent="0.25">
      <c r="A17" s="1" t="s">
        <v>26</v>
      </c>
      <c r="B17" s="2"/>
      <c r="C17" s="3" t="s">
        <v>5</v>
      </c>
      <c r="D17" s="3" t="s">
        <v>27</v>
      </c>
      <c r="E17" s="43" t="s">
        <v>28</v>
      </c>
      <c r="F17" s="46">
        <v>140484175.05000001</v>
      </c>
      <c r="G17" s="39"/>
      <c r="H17" s="39"/>
      <c r="I17" s="39">
        <f t="shared" si="0"/>
        <v>140484175.05000001</v>
      </c>
      <c r="J17" s="5">
        <v>105852.6</v>
      </c>
      <c r="K17" s="5"/>
    </row>
    <row r="18" spans="1:11" s="18" customFormat="1" ht="13.8" x14ac:dyDescent="0.25">
      <c r="A18" s="16" t="s">
        <v>29</v>
      </c>
      <c r="B18" s="17"/>
      <c r="C18" s="14" t="s">
        <v>9</v>
      </c>
      <c r="D18" s="14" t="s">
        <v>6</v>
      </c>
      <c r="E18" s="42" t="s">
        <v>30</v>
      </c>
      <c r="F18" s="38">
        <f>F19</f>
        <v>1202320.93</v>
      </c>
      <c r="G18" s="38">
        <f>G19</f>
        <v>0</v>
      </c>
      <c r="H18" s="38">
        <f>H19</f>
        <v>0</v>
      </c>
      <c r="I18" s="38">
        <f t="shared" si="0"/>
        <v>1202320.93</v>
      </c>
      <c r="J18" s="15">
        <v>1105.5</v>
      </c>
      <c r="K18" s="15"/>
    </row>
    <row r="19" spans="1:11" s="6" customFormat="1" ht="13.8" x14ac:dyDescent="0.25">
      <c r="A19" s="1" t="s">
        <v>31</v>
      </c>
      <c r="B19" s="2"/>
      <c r="C19" s="3" t="s">
        <v>9</v>
      </c>
      <c r="D19" s="3" t="s">
        <v>12</v>
      </c>
      <c r="E19" s="43" t="s">
        <v>32</v>
      </c>
      <c r="F19" s="46">
        <v>1202320.93</v>
      </c>
      <c r="G19" s="39"/>
      <c r="H19" s="39"/>
      <c r="I19" s="39">
        <f t="shared" si="0"/>
        <v>1202320.93</v>
      </c>
      <c r="J19" s="5">
        <v>1105.5</v>
      </c>
      <c r="K19" s="5"/>
    </row>
    <row r="20" spans="1:11" s="18" customFormat="1" ht="13.8" x14ac:dyDescent="0.25">
      <c r="A20" s="16" t="s">
        <v>33</v>
      </c>
      <c r="B20" s="17"/>
      <c r="C20" s="14" t="s">
        <v>12</v>
      </c>
      <c r="D20" s="14" t="s">
        <v>6</v>
      </c>
      <c r="E20" s="42" t="s">
        <v>34</v>
      </c>
      <c r="F20" s="38">
        <f>F21+F22+F23</f>
        <v>17159405.960000001</v>
      </c>
      <c r="G20" s="38">
        <f>G21+G22+G23</f>
        <v>0</v>
      </c>
      <c r="H20" s="38">
        <f>H21+H22+H23</f>
        <v>0</v>
      </c>
      <c r="I20" s="38">
        <f t="shared" si="0"/>
        <v>17159405.960000001</v>
      </c>
      <c r="J20" s="15">
        <v>5235</v>
      </c>
      <c r="K20" s="15"/>
    </row>
    <row r="21" spans="1:11" s="6" customFormat="1" ht="13.8" x14ac:dyDescent="0.25">
      <c r="A21" s="1" t="s">
        <v>35</v>
      </c>
      <c r="B21" s="2"/>
      <c r="C21" s="3" t="s">
        <v>12</v>
      </c>
      <c r="D21" s="3" t="s">
        <v>36</v>
      </c>
      <c r="E21" s="43" t="s">
        <v>37</v>
      </c>
      <c r="F21" s="46">
        <v>277054.8</v>
      </c>
      <c r="G21" s="39"/>
      <c r="H21" s="39"/>
      <c r="I21" s="39">
        <f t="shared" si="0"/>
        <v>277054.8</v>
      </c>
      <c r="J21" s="5">
        <v>126</v>
      </c>
      <c r="K21" s="5"/>
    </row>
    <row r="22" spans="1:11" s="6" customFormat="1" ht="24" x14ac:dyDescent="0.25">
      <c r="A22" s="1" t="s">
        <v>38</v>
      </c>
      <c r="B22" s="2"/>
      <c r="C22" s="3" t="s">
        <v>12</v>
      </c>
      <c r="D22" s="3" t="s">
        <v>39</v>
      </c>
      <c r="E22" s="43" t="s">
        <v>40</v>
      </c>
      <c r="F22" s="46">
        <v>14318698.09</v>
      </c>
      <c r="G22" s="39"/>
      <c r="H22" s="39"/>
      <c r="I22" s="39">
        <f t="shared" si="0"/>
        <v>14318698.09</v>
      </c>
      <c r="J22" s="5">
        <v>4849</v>
      </c>
      <c r="K22" s="5"/>
    </row>
    <row r="23" spans="1:11" s="6" customFormat="1" ht="13.8" x14ac:dyDescent="0.25">
      <c r="A23" s="1" t="s">
        <v>41</v>
      </c>
      <c r="B23" s="2"/>
      <c r="C23" s="3" t="s">
        <v>12</v>
      </c>
      <c r="D23" s="3" t="s">
        <v>42</v>
      </c>
      <c r="E23" s="43" t="s">
        <v>43</v>
      </c>
      <c r="F23" s="46">
        <v>2563653.0699999998</v>
      </c>
      <c r="G23" s="39"/>
      <c r="H23" s="39"/>
      <c r="I23" s="39">
        <f t="shared" si="0"/>
        <v>2563653.0699999998</v>
      </c>
      <c r="J23" s="5">
        <v>260</v>
      </c>
      <c r="K23" s="5"/>
    </row>
    <row r="24" spans="1:11" s="18" customFormat="1" ht="13.8" x14ac:dyDescent="0.25">
      <c r="A24" s="16" t="s">
        <v>44</v>
      </c>
      <c r="B24" s="17"/>
      <c r="C24" s="14" t="s">
        <v>15</v>
      </c>
      <c r="D24" s="14" t="s">
        <v>6</v>
      </c>
      <c r="E24" s="42" t="s">
        <v>45</v>
      </c>
      <c r="F24" s="38">
        <f>F25+F26+F27+F28</f>
        <v>199893310.03999999</v>
      </c>
      <c r="G24" s="38">
        <f>G25+G26+G27+G28</f>
        <v>0</v>
      </c>
      <c r="H24" s="38">
        <f>H25+H26+H27+H28</f>
        <v>0</v>
      </c>
      <c r="I24" s="38">
        <f t="shared" si="0"/>
        <v>199893310.03999999</v>
      </c>
      <c r="J24" s="15">
        <v>59018</v>
      </c>
      <c r="K24" s="15"/>
    </row>
    <row r="25" spans="1:11" s="6" customFormat="1" ht="13.8" x14ac:dyDescent="0.25">
      <c r="A25" s="1" t="s">
        <v>46</v>
      </c>
      <c r="B25" s="2"/>
      <c r="C25" s="3" t="s">
        <v>15</v>
      </c>
      <c r="D25" s="3" t="s">
        <v>18</v>
      </c>
      <c r="E25" s="43" t="s">
        <v>47</v>
      </c>
      <c r="F25" s="46">
        <v>3601707.11</v>
      </c>
      <c r="G25" s="39"/>
      <c r="H25" s="39"/>
      <c r="I25" s="39">
        <f t="shared" si="0"/>
        <v>3601707.11</v>
      </c>
      <c r="J25" s="5">
        <v>2284.5</v>
      </c>
      <c r="K25" s="5"/>
    </row>
    <row r="26" spans="1:11" s="6" customFormat="1" ht="13.8" x14ac:dyDescent="0.25">
      <c r="A26" s="1"/>
      <c r="B26" s="2"/>
      <c r="C26" s="3" t="s">
        <v>15</v>
      </c>
      <c r="D26" s="35" t="s">
        <v>81</v>
      </c>
      <c r="E26" s="44" t="s">
        <v>113</v>
      </c>
      <c r="F26" s="46">
        <v>4066792.95</v>
      </c>
      <c r="G26" s="39"/>
      <c r="H26" s="39"/>
      <c r="I26" s="39">
        <f t="shared" ref="I26" si="1">F26+G26-H26</f>
        <v>4066792.95</v>
      </c>
      <c r="J26" s="5"/>
      <c r="K26" s="5"/>
    </row>
    <row r="27" spans="1:11" s="6" customFormat="1" ht="13.8" x14ac:dyDescent="0.25">
      <c r="A27" s="1" t="s">
        <v>48</v>
      </c>
      <c r="B27" s="2"/>
      <c r="C27" s="3" t="s">
        <v>15</v>
      </c>
      <c r="D27" s="3" t="s">
        <v>36</v>
      </c>
      <c r="E27" s="43" t="s">
        <v>49</v>
      </c>
      <c r="F27" s="46">
        <v>188976000.03999999</v>
      </c>
      <c r="G27" s="39"/>
      <c r="H27" s="39"/>
      <c r="I27" s="39">
        <f t="shared" si="0"/>
        <v>188976000.03999999</v>
      </c>
      <c r="J27" s="5">
        <v>56198.5</v>
      </c>
      <c r="K27" s="5"/>
    </row>
    <row r="28" spans="1:11" s="6" customFormat="1" ht="13.8" x14ac:dyDescent="0.25">
      <c r="A28" s="1" t="s">
        <v>50</v>
      </c>
      <c r="B28" s="2"/>
      <c r="C28" s="3" t="s">
        <v>15</v>
      </c>
      <c r="D28" s="3" t="s">
        <v>51</v>
      </c>
      <c r="E28" s="43" t="s">
        <v>52</v>
      </c>
      <c r="F28" s="46">
        <v>3248809.94</v>
      </c>
      <c r="G28" s="39"/>
      <c r="H28" s="39"/>
      <c r="I28" s="39">
        <f t="shared" si="0"/>
        <v>3248809.94</v>
      </c>
      <c r="J28" s="5">
        <v>535</v>
      </c>
      <c r="K28" s="5"/>
    </row>
    <row r="29" spans="1:11" s="18" customFormat="1" ht="13.8" x14ac:dyDescent="0.25">
      <c r="A29" s="16" t="s">
        <v>53</v>
      </c>
      <c r="B29" s="17"/>
      <c r="C29" s="14" t="s">
        <v>18</v>
      </c>
      <c r="D29" s="14" t="s">
        <v>6</v>
      </c>
      <c r="E29" s="42" t="s">
        <v>54</v>
      </c>
      <c r="F29" s="38">
        <f>F30+F31+F32+F33</f>
        <v>120309074.88999999</v>
      </c>
      <c r="G29" s="38">
        <f>G30+G31+G32+G33</f>
        <v>0</v>
      </c>
      <c r="H29" s="38">
        <f>H30+H31+H32+H33</f>
        <v>0</v>
      </c>
      <c r="I29" s="38">
        <f t="shared" si="0"/>
        <v>120309074.88999999</v>
      </c>
      <c r="J29" s="15">
        <v>28528.7</v>
      </c>
      <c r="K29" s="15"/>
    </row>
    <row r="30" spans="1:11" s="6" customFormat="1" ht="13.8" x14ac:dyDescent="0.25">
      <c r="A30" s="1" t="s">
        <v>55</v>
      </c>
      <c r="B30" s="2"/>
      <c r="C30" s="3" t="s">
        <v>18</v>
      </c>
      <c r="D30" s="3" t="s">
        <v>5</v>
      </c>
      <c r="E30" s="43" t="s">
        <v>56</v>
      </c>
      <c r="F30" s="46">
        <v>35574942.590000004</v>
      </c>
      <c r="G30" s="39"/>
      <c r="H30" s="39"/>
      <c r="I30" s="39">
        <f t="shared" si="0"/>
        <v>35574942.590000004</v>
      </c>
      <c r="J30" s="5">
        <v>600</v>
      </c>
      <c r="K30" s="5"/>
    </row>
    <row r="31" spans="1:11" s="6" customFormat="1" ht="13.8" x14ac:dyDescent="0.25">
      <c r="A31" s="1" t="s">
        <v>57</v>
      </c>
      <c r="B31" s="2"/>
      <c r="C31" s="3" t="s">
        <v>18</v>
      </c>
      <c r="D31" s="3" t="s">
        <v>9</v>
      </c>
      <c r="E31" s="43" t="s">
        <v>58</v>
      </c>
      <c r="F31" s="46">
        <v>36601755.729999997</v>
      </c>
      <c r="G31" s="39"/>
      <c r="H31" s="39"/>
      <c r="I31" s="39">
        <f t="shared" si="0"/>
        <v>36601755.729999997</v>
      </c>
      <c r="J31" s="5">
        <v>13100</v>
      </c>
      <c r="K31" s="5"/>
    </row>
    <row r="32" spans="1:11" s="6" customFormat="1" ht="13.8" x14ac:dyDescent="0.25">
      <c r="A32" s="1" t="s">
        <v>59</v>
      </c>
      <c r="B32" s="2"/>
      <c r="C32" s="3" t="s">
        <v>18</v>
      </c>
      <c r="D32" s="3" t="s">
        <v>12</v>
      </c>
      <c r="E32" s="43" t="s">
        <v>60</v>
      </c>
      <c r="F32" s="46">
        <v>47961384.229999997</v>
      </c>
      <c r="G32" s="39"/>
      <c r="H32" s="39"/>
      <c r="I32" s="39">
        <f t="shared" si="0"/>
        <v>47961384.229999997</v>
      </c>
      <c r="J32" s="5">
        <v>14746.1</v>
      </c>
      <c r="K32" s="5"/>
    </row>
    <row r="33" spans="1:11" s="6" customFormat="1" ht="13.8" x14ac:dyDescent="0.25">
      <c r="A33" s="1" t="s">
        <v>61</v>
      </c>
      <c r="B33" s="2"/>
      <c r="C33" s="3" t="s">
        <v>18</v>
      </c>
      <c r="D33" s="3" t="s">
        <v>18</v>
      </c>
      <c r="E33" s="43" t="s">
        <v>62</v>
      </c>
      <c r="F33" s="46">
        <v>170992.34</v>
      </c>
      <c r="G33" s="39"/>
      <c r="H33" s="39"/>
      <c r="I33" s="39">
        <f t="shared" si="0"/>
        <v>170992.34</v>
      </c>
      <c r="J33" s="5">
        <v>82.6</v>
      </c>
      <c r="K33" s="5"/>
    </row>
    <row r="34" spans="1:11" s="18" customFormat="1" ht="13.8" x14ac:dyDescent="0.25">
      <c r="A34" s="16" t="s">
        <v>63</v>
      </c>
      <c r="B34" s="17"/>
      <c r="C34" s="14" t="s">
        <v>21</v>
      </c>
      <c r="D34" s="14" t="s">
        <v>6</v>
      </c>
      <c r="E34" s="42" t="s">
        <v>64</v>
      </c>
      <c r="F34" s="38">
        <f>F35</f>
        <v>1015588.26</v>
      </c>
      <c r="G34" s="38">
        <f>G35</f>
        <v>0</v>
      </c>
      <c r="H34" s="38">
        <f>H35</f>
        <v>0</v>
      </c>
      <c r="I34" s="38">
        <f t="shared" si="0"/>
        <v>1015588.26</v>
      </c>
      <c r="J34" s="15">
        <v>1850</v>
      </c>
      <c r="K34" s="15"/>
    </row>
    <row r="35" spans="1:11" s="6" customFormat="1" ht="13.8" x14ac:dyDescent="0.25">
      <c r="A35" s="1" t="s">
        <v>65</v>
      </c>
      <c r="B35" s="2"/>
      <c r="C35" s="3" t="s">
        <v>21</v>
      </c>
      <c r="D35" s="3" t="s">
        <v>18</v>
      </c>
      <c r="E35" s="43" t="s">
        <v>66</v>
      </c>
      <c r="F35" s="46">
        <v>1015588.26</v>
      </c>
      <c r="G35" s="39"/>
      <c r="H35" s="39"/>
      <c r="I35" s="39">
        <f t="shared" si="0"/>
        <v>1015588.26</v>
      </c>
      <c r="J35" s="5">
        <v>1850</v>
      </c>
      <c r="K35" s="5"/>
    </row>
    <row r="36" spans="1:11" s="18" customFormat="1" ht="13.8" x14ac:dyDescent="0.25">
      <c r="A36" s="16" t="s">
        <v>67</v>
      </c>
      <c r="B36" s="17"/>
      <c r="C36" s="14" t="s">
        <v>68</v>
      </c>
      <c r="D36" s="14" t="s">
        <v>6</v>
      </c>
      <c r="E36" s="42" t="s">
        <v>69</v>
      </c>
      <c r="F36" s="38">
        <f>F37+F38+F39+F40+F41</f>
        <v>1826758364.7500002</v>
      </c>
      <c r="G36" s="38">
        <f>G37+G38+G39+G40+G41</f>
        <v>0</v>
      </c>
      <c r="H36" s="38">
        <f>H37+H38+H39+H40+H41</f>
        <v>0</v>
      </c>
      <c r="I36" s="38">
        <f t="shared" si="0"/>
        <v>1826758364.7500002</v>
      </c>
      <c r="J36" s="15">
        <v>876534.4</v>
      </c>
      <c r="K36" s="15"/>
    </row>
    <row r="37" spans="1:11" s="6" customFormat="1" ht="13.8" x14ac:dyDescent="0.25">
      <c r="A37" s="1" t="s">
        <v>70</v>
      </c>
      <c r="B37" s="2"/>
      <c r="C37" s="3" t="s">
        <v>68</v>
      </c>
      <c r="D37" s="3" t="s">
        <v>5</v>
      </c>
      <c r="E37" s="43" t="s">
        <v>71</v>
      </c>
      <c r="F37" s="46">
        <v>505989086.67000002</v>
      </c>
      <c r="G37" s="39"/>
      <c r="H37" s="39"/>
      <c r="I37" s="39">
        <f t="shared" si="0"/>
        <v>505989086.67000002</v>
      </c>
      <c r="J37" s="5">
        <v>321192.5</v>
      </c>
      <c r="K37" s="5"/>
    </row>
    <row r="38" spans="1:11" s="6" customFormat="1" ht="13.8" x14ac:dyDescent="0.25">
      <c r="A38" s="1" t="s">
        <v>72</v>
      </c>
      <c r="B38" s="2"/>
      <c r="C38" s="3" t="s">
        <v>68</v>
      </c>
      <c r="D38" s="3" t="s">
        <v>9</v>
      </c>
      <c r="E38" s="43" t="s">
        <v>73</v>
      </c>
      <c r="F38" s="46">
        <v>1148433686</v>
      </c>
      <c r="G38" s="39"/>
      <c r="H38" s="39"/>
      <c r="I38" s="39">
        <f t="shared" si="0"/>
        <v>1148433686</v>
      </c>
      <c r="J38" s="5">
        <v>444425.8</v>
      </c>
      <c r="K38" s="5"/>
    </row>
    <row r="39" spans="1:11" s="6" customFormat="1" ht="13.8" x14ac:dyDescent="0.25">
      <c r="A39" s="1" t="s">
        <v>74</v>
      </c>
      <c r="B39" s="2"/>
      <c r="C39" s="3" t="s">
        <v>68</v>
      </c>
      <c r="D39" s="3" t="s">
        <v>12</v>
      </c>
      <c r="E39" s="43" t="s">
        <v>75</v>
      </c>
      <c r="F39" s="46">
        <v>123770783.7</v>
      </c>
      <c r="G39" s="39"/>
      <c r="H39" s="39"/>
      <c r="I39" s="39">
        <f t="shared" si="0"/>
        <v>123770783.7</v>
      </c>
      <c r="J39" s="5">
        <v>95874</v>
      </c>
      <c r="K39" s="5"/>
    </row>
    <row r="40" spans="1:11" s="6" customFormat="1" ht="13.8" x14ac:dyDescent="0.25">
      <c r="A40" s="1" t="s">
        <v>76</v>
      </c>
      <c r="B40" s="2"/>
      <c r="C40" s="3" t="s">
        <v>68</v>
      </c>
      <c r="D40" s="3" t="s">
        <v>68</v>
      </c>
      <c r="E40" s="43" t="s">
        <v>77</v>
      </c>
      <c r="F40" s="46">
        <v>3485923</v>
      </c>
      <c r="G40" s="39"/>
      <c r="H40" s="39"/>
      <c r="I40" s="39">
        <f t="shared" si="0"/>
        <v>3485923</v>
      </c>
      <c r="J40" s="5">
        <v>7229.1</v>
      </c>
      <c r="K40" s="5"/>
    </row>
    <row r="41" spans="1:11" s="6" customFormat="1" ht="13.8" x14ac:dyDescent="0.25">
      <c r="A41" s="1" t="s">
        <v>78</v>
      </c>
      <c r="B41" s="2"/>
      <c r="C41" s="3" t="s">
        <v>68</v>
      </c>
      <c r="D41" s="3" t="s">
        <v>36</v>
      </c>
      <c r="E41" s="43" t="s">
        <v>79</v>
      </c>
      <c r="F41" s="46">
        <v>45078885.380000003</v>
      </c>
      <c r="G41" s="39"/>
      <c r="H41" s="39"/>
      <c r="I41" s="39">
        <f t="shared" si="0"/>
        <v>45078885.380000003</v>
      </c>
      <c r="J41" s="5">
        <v>7813</v>
      </c>
      <c r="K41" s="5"/>
    </row>
    <row r="42" spans="1:11" s="18" customFormat="1" ht="13.8" x14ac:dyDescent="0.25">
      <c r="A42" s="16" t="s">
        <v>80</v>
      </c>
      <c r="B42" s="17"/>
      <c r="C42" s="14" t="s">
        <v>81</v>
      </c>
      <c r="D42" s="14" t="s">
        <v>6</v>
      </c>
      <c r="E42" s="42" t="s">
        <v>82</v>
      </c>
      <c r="F42" s="38">
        <f>F43+F44</f>
        <v>208202344.51000002</v>
      </c>
      <c r="G42" s="38">
        <f>G43+G44</f>
        <v>0</v>
      </c>
      <c r="H42" s="38">
        <f>H43+H44</f>
        <v>0</v>
      </c>
      <c r="I42" s="38">
        <f t="shared" si="0"/>
        <v>208202344.51000002</v>
      </c>
      <c r="J42" s="15">
        <v>184322</v>
      </c>
      <c r="K42" s="15"/>
    </row>
    <row r="43" spans="1:11" s="6" customFormat="1" ht="13.8" x14ac:dyDescent="0.25">
      <c r="A43" s="1" t="s">
        <v>83</v>
      </c>
      <c r="B43" s="2"/>
      <c r="C43" s="3" t="s">
        <v>81</v>
      </c>
      <c r="D43" s="3" t="s">
        <v>5</v>
      </c>
      <c r="E43" s="43" t="s">
        <v>84</v>
      </c>
      <c r="F43" s="46">
        <v>186294781.61000001</v>
      </c>
      <c r="G43" s="39"/>
      <c r="H43" s="39"/>
      <c r="I43" s="39">
        <f t="shared" si="0"/>
        <v>186294781.61000001</v>
      </c>
      <c r="J43" s="5">
        <v>168773</v>
      </c>
      <c r="K43" s="5"/>
    </row>
    <row r="44" spans="1:11" s="6" customFormat="1" ht="13.8" x14ac:dyDescent="0.25">
      <c r="A44" s="1" t="s">
        <v>85</v>
      </c>
      <c r="B44" s="2"/>
      <c r="C44" s="3" t="s">
        <v>81</v>
      </c>
      <c r="D44" s="3" t="s">
        <v>15</v>
      </c>
      <c r="E44" s="43" t="s">
        <v>86</v>
      </c>
      <c r="F44" s="46">
        <v>21907562.899999999</v>
      </c>
      <c r="G44" s="39"/>
      <c r="H44" s="39"/>
      <c r="I44" s="39">
        <f t="shared" si="0"/>
        <v>21907562.899999999</v>
      </c>
      <c r="J44" s="5">
        <v>15549</v>
      </c>
      <c r="K44" s="5"/>
    </row>
    <row r="45" spans="1:11" s="18" customFormat="1" ht="13.8" x14ac:dyDescent="0.25">
      <c r="A45" s="16" t="s">
        <v>87</v>
      </c>
      <c r="B45" s="17"/>
      <c r="C45" s="14" t="s">
        <v>39</v>
      </c>
      <c r="D45" s="14" t="s">
        <v>6</v>
      </c>
      <c r="E45" s="42" t="s">
        <v>88</v>
      </c>
      <c r="F45" s="38">
        <f>F46+F47+F48</f>
        <v>18437227.149999999</v>
      </c>
      <c r="G45" s="38">
        <f>G46+G47+G48</f>
        <v>0</v>
      </c>
      <c r="H45" s="38">
        <f>H46+H47+H48</f>
        <v>0</v>
      </c>
      <c r="I45" s="38">
        <f t="shared" si="0"/>
        <v>18437227.149999999</v>
      </c>
      <c r="J45" s="15">
        <v>25919.200000000001</v>
      </c>
      <c r="K45" s="15"/>
    </row>
    <row r="46" spans="1:11" s="6" customFormat="1" ht="13.8" x14ac:dyDescent="0.25">
      <c r="A46" s="1" t="s">
        <v>89</v>
      </c>
      <c r="B46" s="2"/>
      <c r="C46" s="3" t="s">
        <v>39</v>
      </c>
      <c r="D46" s="3" t="s">
        <v>5</v>
      </c>
      <c r="E46" s="43" t="s">
        <v>90</v>
      </c>
      <c r="F46" s="46">
        <v>2859062.08</v>
      </c>
      <c r="G46" s="39"/>
      <c r="H46" s="39"/>
      <c r="I46" s="39">
        <f t="shared" si="0"/>
        <v>2859062.08</v>
      </c>
      <c r="J46" s="5">
        <v>2036</v>
      </c>
      <c r="K46" s="5"/>
    </row>
    <row r="47" spans="1:11" s="6" customFormat="1" ht="13.8" x14ac:dyDescent="0.25">
      <c r="A47" s="1" t="s">
        <v>91</v>
      </c>
      <c r="B47" s="2"/>
      <c r="C47" s="3" t="s">
        <v>39</v>
      </c>
      <c r="D47" s="3" t="s">
        <v>12</v>
      </c>
      <c r="E47" s="43" t="s">
        <v>92</v>
      </c>
      <c r="F47" s="46">
        <v>1512913</v>
      </c>
      <c r="G47" s="39"/>
      <c r="H47" s="39"/>
      <c r="I47" s="39">
        <f t="shared" si="0"/>
        <v>1512913</v>
      </c>
      <c r="J47" s="5">
        <v>116</v>
      </c>
      <c r="K47" s="5"/>
    </row>
    <row r="48" spans="1:11" s="6" customFormat="1" ht="13.8" x14ac:dyDescent="0.25">
      <c r="A48" s="1" t="s">
        <v>93</v>
      </c>
      <c r="B48" s="2"/>
      <c r="C48" s="3" t="s">
        <v>39</v>
      </c>
      <c r="D48" s="3" t="s">
        <v>15</v>
      </c>
      <c r="E48" s="43" t="s">
        <v>94</v>
      </c>
      <c r="F48" s="46">
        <v>14065252.07</v>
      </c>
      <c r="G48" s="39"/>
      <c r="H48" s="39"/>
      <c r="I48" s="39">
        <f t="shared" si="0"/>
        <v>14065252.07</v>
      </c>
      <c r="J48" s="5">
        <v>23767.200000000001</v>
      </c>
      <c r="K48" s="5"/>
    </row>
    <row r="49" spans="1:11" s="18" customFormat="1" ht="13.8" x14ac:dyDescent="0.25">
      <c r="A49" s="16" t="s">
        <v>95</v>
      </c>
      <c r="B49" s="17"/>
      <c r="C49" s="14" t="s">
        <v>24</v>
      </c>
      <c r="D49" s="14" t="s">
        <v>6</v>
      </c>
      <c r="E49" s="42" t="s">
        <v>96</v>
      </c>
      <c r="F49" s="38">
        <f>F50+F51</f>
        <v>26998210.43</v>
      </c>
      <c r="G49" s="38">
        <f>G50+G51</f>
        <v>0</v>
      </c>
      <c r="H49" s="38">
        <f>H50+H51</f>
        <v>0</v>
      </c>
      <c r="I49" s="38">
        <f t="shared" si="0"/>
        <v>26998210.43</v>
      </c>
      <c r="J49" s="15">
        <v>13284</v>
      </c>
      <c r="K49" s="15"/>
    </row>
    <row r="50" spans="1:11" s="6" customFormat="1" ht="13.8" x14ac:dyDescent="0.25">
      <c r="A50" s="1" t="s">
        <v>97</v>
      </c>
      <c r="B50" s="2"/>
      <c r="C50" s="3" t="s">
        <v>24</v>
      </c>
      <c r="D50" s="3" t="s">
        <v>5</v>
      </c>
      <c r="E50" s="43" t="s">
        <v>98</v>
      </c>
      <c r="F50" s="46">
        <v>26998210.43</v>
      </c>
      <c r="G50" s="39"/>
      <c r="H50" s="39"/>
      <c r="I50" s="39">
        <f t="shared" si="0"/>
        <v>26998210.43</v>
      </c>
      <c r="J50" s="5">
        <v>13284</v>
      </c>
      <c r="K50" s="5"/>
    </row>
    <row r="51" spans="1:11" s="6" customFormat="1" ht="13.8" x14ac:dyDescent="0.25">
      <c r="A51" s="1"/>
      <c r="B51" s="2"/>
      <c r="C51" s="36" t="s">
        <v>24</v>
      </c>
      <c r="D51" s="36" t="s">
        <v>9</v>
      </c>
      <c r="E51" s="43" t="s">
        <v>116</v>
      </c>
      <c r="F51" s="39">
        <v>0</v>
      </c>
      <c r="G51" s="39"/>
      <c r="H51" s="39"/>
      <c r="I51" s="39">
        <f t="shared" si="0"/>
        <v>0</v>
      </c>
      <c r="J51" s="5"/>
      <c r="K51" s="5"/>
    </row>
    <row r="52" spans="1:11" s="18" customFormat="1" ht="13.8" x14ac:dyDescent="0.25">
      <c r="A52" s="16" t="s">
        <v>99</v>
      </c>
      <c r="B52" s="17"/>
      <c r="C52" s="14" t="s">
        <v>51</v>
      </c>
      <c r="D52" s="14" t="s">
        <v>6</v>
      </c>
      <c r="E52" s="42" t="s">
        <v>100</v>
      </c>
      <c r="F52" s="38">
        <f>F53+F54</f>
        <v>186000</v>
      </c>
      <c r="G52" s="38">
        <f>G53+G54</f>
        <v>0</v>
      </c>
      <c r="H52" s="38">
        <f>H53+H54</f>
        <v>0</v>
      </c>
      <c r="I52" s="38">
        <f t="shared" si="0"/>
        <v>186000</v>
      </c>
      <c r="J52" s="15">
        <v>298</v>
      </c>
      <c r="K52" s="15"/>
    </row>
    <row r="53" spans="1:11" s="6" customFormat="1" ht="13.8" x14ac:dyDescent="0.25">
      <c r="A53" s="1" t="s">
        <v>101</v>
      </c>
      <c r="B53" s="2"/>
      <c r="C53" s="3" t="s">
        <v>51</v>
      </c>
      <c r="D53" s="3" t="s">
        <v>9</v>
      </c>
      <c r="E53" s="43" t="s">
        <v>102</v>
      </c>
      <c r="F53" s="39">
        <v>0</v>
      </c>
      <c r="G53" s="39"/>
      <c r="H53" s="39"/>
      <c r="I53" s="39">
        <f t="shared" si="0"/>
        <v>0</v>
      </c>
      <c r="J53" s="5">
        <v>50</v>
      </c>
      <c r="K53" s="5"/>
    </row>
    <row r="54" spans="1:11" s="6" customFormat="1" ht="13.8" x14ac:dyDescent="0.25">
      <c r="A54" s="1" t="s">
        <v>103</v>
      </c>
      <c r="B54" s="2"/>
      <c r="C54" s="3" t="s">
        <v>51</v>
      </c>
      <c r="D54" s="3" t="s">
        <v>15</v>
      </c>
      <c r="E54" s="43" t="s">
        <v>104</v>
      </c>
      <c r="F54" s="46">
        <v>186000</v>
      </c>
      <c r="G54" s="39"/>
      <c r="H54" s="39"/>
      <c r="I54" s="39">
        <f t="shared" si="0"/>
        <v>186000</v>
      </c>
      <c r="J54" s="5">
        <v>248</v>
      </c>
      <c r="K54" s="5"/>
    </row>
    <row r="55" spans="1:11" s="18" customFormat="1" ht="13.8" x14ac:dyDescent="0.25">
      <c r="A55" s="16" t="s">
        <v>105</v>
      </c>
      <c r="B55" s="17"/>
      <c r="C55" s="14" t="s">
        <v>27</v>
      </c>
      <c r="D55" s="14" t="s">
        <v>6</v>
      </c>
      <c r="E55" s="42" t="s">
        <v>106</v>
      </c>
      <c r="F55" s="38">
        <f>F56</f>
        <v>89905.600000000006</v>
      </c>
      <c r="G55" s="38">
        <f>G56</f>
        <v>0</v>
      </c>
      <c r="H55" s="38">
        <f>H56</f>
        <v>0</v>
      </c>
      <c r="I55" s="38">
        <f t="shared" si="0"/>
        <v>89905.600000000006</v>
      </c>
      <c r="J55" s="15">
        <v>6109</v>
      </c>
      <c r="K55" s="15"/>
    </row>
    <row r="56" spans="1:11" s="6" customFormat="1" ht="13.8" x14ac:dyDescent="0.25">
      <c r="A56" s="1" t="s">
        <v>107</v>
      </c>
      <c r="B56" s="2"/>
      <c r="C56" s="3" t="s">
        <v>27</v>
      </c>
      <c r="D56" s="3" t="s">
        <v>5</v>
      </c>
      <c r="E56" s="43" t="s">
        <v>108</v>
      </c>
      <c r="F56" s="46">
        <v>89905.600000000006</v>
      </c>
      <c r="G56" s="39"/>
      <c r="H56" s="39"/>
      <c r="I56" s="39">
        <f t="shared" si="0"/>
        <v>89905.600000000006</v>
      </c>
      <c r="J56" s="5">
        <v>6109</v>
      </c>
      <c r="K56" s="5"/>
    </row>
    <row r="57" spans="1:11" s="6" customFormat="1" ht="13.8" x14ac:dyDescent="0.25">
      <c r="A57" s="24"/>
      <c r="B57" s="25"/>
      <c r="C57" s="21"/>
      <c r="D57" s="22"/>
      <c r="E57" s="45" t="s">
        <v>118</v>
      </c>
      <c r="F57" s="40">
        <f t="shared" ref="F57:H57" si="2">F10+F18+F20+F24+F29+F34+F36+F42+F45+F49+F52+F55</f>
        <v>2661722692.6400003</v>
      </c>
      <c r="G57" s="40">
        <f t="shared" si="2"/>
        <v>0</v>
      </c>
      <c r="H57" s="40">
        <f t="shared" si="2"/>
        <v>0</v>
      </c>
      <c r="I57" s="41">
        <f t="shared" si="0"/>
        <v>2661722692.6400003</v>
      </c>
      <c r="J57" s="23"/>
      <c r="K57" s="23"/>
    </row>
    <row r="58" spans="1:11" s="6" customFormat="1" ht="13.8" x14ac:dyDescent="0.25">
      <c r="A58" s="24"/>
      <c r="B58" s="25"/>
      <c r="C58" s="7"/>
      <c r="D58" s="7"/>
      <c r="E58" s="7"/>
      <c r="F58" s="7"/>
      <c r="G58" s="7"/>
      <c r="H58" s="7"/>
      <c r="I58"/>
      <c r="J58"/>
      <c r="K58"/>
    </row>
    <row r="59" spans="1:11" s="6" customFormat="1" ht="13.8" x14ac:dyDescent="0.25">
      <c r="A59" s="24"/>
      <c r="B59" s="25"/>
      <c r="C59" s="7"/>
      <c r="D59" s="7"/>
      <c r="E59" s="7"/>
      <c r="F59" s="7"/>
      <c r="G59" s="7"/>
      <c r="H59" s="7"/>
      <c r="I59"/>
      <c r="J59"/>
      <c r="K59"/>
    </row>
    <row r="60" spans="1:11" s="6" customFormat="1" ht="13.8" x14ac:dyDescent="0.25">
      <c r="A60" s="24"/>
      <c r="B60" s="25"/>
      <c r="C60" s="7"/>
      <c r="D60" s="7"/>
      <c r="E60" s="7"/>
      <c r="F60" s="7"/>
      <c r="G60" s="7"/>
      <c r="H60" s="7"/>
      <c r="I60"/>
      <c r="J60"/>
      <c r="K60"/>
    </row>
    <row r="61" spans="1:11" s="6" customFormat="1" ht="13.8" x14ac:dyDescent="0.25">
      <c r="A61" s="24"/>
      <c r="B61" s="25"/>
      <c r="C61" s="48" t="s">
        <v>115</v>
      </c>
      <c r="D61" s="48"/>
      <c r="E61" s="48"/>
      <c r="F61" s="48"/>
      <c r="G61" s="48"/>
      <c r="H61" s="48"/>
      <c r="I61" s="48"/>
      <c r="J61"/>
      <c r="K61"/>
    </row>
    <row r="62" spans="1:11" s="6" customFormat="1" ht="13.8" x14ac:dyDescent="0.25">
      <c r="A62" s="24"/>
      <c r="B62" s="25"/>
      <c r="C62" s="7"/>
      <c r="D62" s="7"/>
      <c r="E62" s="7"/>
      <c r="F62" s="7"/>
      <c r="G62" s="7"/>
      <c r="H62" s="7"/>
      <c r="I62"/>
      <c r="J62"/>
      <c r="K62"/>
    </row>
    <row r="63" spans="1:11" s="18" customFormat="1" ht="13.8" x14ac:dyDescent="0.25">
      <c r="A63" s="19"/>
      <c r="B63" s="20"/>
      <c r="C63" s="7"/>
      <c r="D63" s="7"/>
      <c r="E63" s="7"/>
      <c r="F63" s="7"/>
      <c r="G63" s="7"/>
      <c r="H63" s="7"/>
      <c r="I63"/>
      <c r="J63"/>
      <c r="K63"/>
    </row>
    <row r="64" spans="1:11" s="6" customFormat="1" ht="13.8" x14ac:dyDescent="0.25">
      <c r="A64" s="24"/>
      <c r="B64" s="25"/>
      <c r="C64" s="48" t="s">
        <v>114</v>
      </c>
      <c r="D64" s="48"/>
      <c r="E64" s="48"/>
      <c r="F64" s="48"/>
      <c r="G64" s="48"/>
      <c r="H64" s="48"/>
      <c r="I64" s="48"/>
      <c r="J64"/>
      <c r="K64"/>
    </row>
    <row r="65" spans="1:11" s="6" customFormat="1" ht="13.8" x14ac:dyDescent="0.25">
      <c r="A65" s="24"/>
      <c r="B65" s="25"/>
      <c r="C65" s="7"/>
      <c r="D65" s="7"/>
      <c r="E65" s="7"/>
      <c r="F65" s="7"/>
      <c r="G65" s="7"/>
      <c r="H65" s="7"/>
      <c r="I65"/>
      <c r="J65"/>
      <c r="K65"/>
    </row>
    <row r="66" spans="1:11" s="18" customFormat="1" ht="13.8" x14ac:dyDescent="0.25">
      <c r="A66" s="19"/>
      <c r="B66" s="20"/>
      <c r="C66" s="7"/>
      <c r="D66" s="7"/>
      <c r="E66" s="7"/>
      <c r="F66" s="7"/>
      <c r="G66" s="7"/>
      <c r="H66" s="7"/>
      <c r="I66"/>
      <c r="J66"/>
      <c r="K66"/>
    </row>
    <row r="67" spans="1:11" s="6" customFormat="1" ht="13.8" x14ac:dyDescent="0.25">
      <c r="A67" s="24"/>
      <c r="B67" s="25"/>
      <c r="C67" s="7"/>
      <c r="D67" s="7"/>
      <c r="E67" s="7"/>
      <c r="F67" s="7"/>
      <c r="G67" s="7"/>
      <c r="H67" s="7"/>
      <c r="I67"/>
      <c r="J67"/>
      <c r="K67"/>
    </row>
    <row r="68" spans="1:11" s="6" customFormat="1" ht="13.8" x14ac:dyDescent="0.25">
      <c r="A68" s="24"/>
      <c r="B68" s="25"/>
      <c r="C68" s="7"/>
      <c r="D68" s="7"/>
      <c r="E68" s="7"/>
      <c r="F68" s="7"/>
      <c r="G68" s="7"/>
      <c r="H68" s="7"/>
      <c r="I68"/>
      <c r="J68"/>
      <c r="K68"/>
    </row>
    <row r="69" spans="1:11" s="28" customFormat="1" ht="13.8" x14ac:dyDescent="0.25">
      <c r="A69" s="26"/>
      <c r="B69" s="27"/>
      <c r="C69" s="7"/>
      <c r="D69" s="7"/>
      <c r="E69" s="7"/>
      <c r="F69" s="7"/>
      <c r="G69" s="7"/>
      <c r="H69" s="7"/>
      <c r="I69"/>
      <c r="J69"/>
      <c r="K69"/>
    </row>
    <row r="70" spans="1:11" s="6" customFormat="1" ht="13.8" x14ac:dyDescent="0.25">
      <c r="A70" s="24"/>
      <c r="B70" s="25"/>
      <c r="C70" s="7"/>
      <c r="D70" s="7"/>
      <c r="E70" s="7"/>
      <c r="F70" s="7"/>
      <c r="G70" s="7"/>
      <c r="H70" s="7"/>
      <c r="I70"/>
      <c r="J70"/>
      <c r="K70"/>
    </row>
    <row r="71" spans="1:11" s="18" customFormat="1" ht="13.8" x14ac:dyDescent="0.25">
      <c r="A71" s="19"/>
      <c r="B71" s="20"/>
      <c r="C71" s="7"/>
      <c r="D71" s="7"/>
      <c r="E71" s="7"/>
      <c r="F71" s="7"/>
      <c r="G71" s="7"/>
      <c r="H71" s="7"/>
      <c r="I71"/>
      <c r="J71"/>
      <c r="K71"/>
    </row>
    <row r="72" spans="1:11" s="6" customFormat="1" ht="13.8" x14ac:dyDescent="0.25">
      <c r="A72" s="24"/>
      <c r="B72" s="25"/>
      <c r="C72" s="7"/>
      <c r="D72" s="7"/>
      <c r="E72" s="7"/>
      <c r="F72" s="7"/>
      <c r="G72" s="7"/>
      <c r="H72" s="7"/>
      <c r="I72"/>
      <c r="J72"/>
      <c r="K72"/>
    </row>
    <row r="73" spans="1:11" s="6" customFormat="1" ht="13.8" x14ac:dyDescent="0.25">
      <c r="A73" s="24"/>
      <c r="B73" s="25"/>
      <c r="C73" s="7"/>
      <c r="D73" s="7"/>
      <c r="E73" s="7"/>
      <c r="F73" s="7"/>
      <c r="G73" s="7"/>
      <c r="H73" s="7"/>
      <c r="I73"/>
      <c r="J73"/>
      <c r="K73"/>
    </row>
    <row r="74" spans="1:11" s="6" customFormat="1" ht="13.8" x14ac:dyDescent="0.25">
      <c r="A74" s="24"/>
      <c r="B74" s="25"/>
      <c r="C74" s="7"/>
      <c r="D74" s="7"/>
      <c r="E74" s="7"/>
      <c r="F74" s="7"/>
      <c r="G74" s="7"/>
      <c r="H74" s="7"/>
      <c r="I74"/>
      <c r="J74"/>
      <c r="K74"/>
    </row>
    <row r="75" spans="1:11" s="6" customFormat="1" ht="13.8" x14ac:dyDescent="0.25">
      <c r="A75" s="24"/>
      <c r="B75" s="25"/>
      <c r="C75" s="7"/>
      <c r="D75" s="7"/>
      <c r="E75" s="7"/>
      <c r="F75" s="7"/>
      <c r="G75" s="7"/>
      <c r="H75" s="7"/>
      <c r="I75"/>
      <c r="J75"/>
      <c r="K75"/>
    </row>
    <row r="76" spans="1:11" s="28" customFormat="1" ht="13.8" x14ac:dyDescent="0.25">
      <c r="A76" s="26"/>
      <c r="B76" s="27"/>
      <c r="C76" s="7"/>
      <c r="D76" s="7"/>
      <c r="E76" s="7"/>
      <c r="F76" s="7"/>
      <c r="G76" s="7"/>
      <c r="H76" s="7"/>
      <c r="I76"/>
      <c r="J76"/>
      <c r="K76"/>
    </row>
    <row r="77" spans="1:11" s="18" customFormat="1" ht="13.8" x14ac:dyDescent="0.25">
      <c r="A77" s="19"/>
      <c r="B77" s="20"/>
      <c r="C77" s="7"/>
      <c r="D77" s="7"/>
      <c r="E77" s="7"/>
      <c r="F77" s="7"/>
      <c r="G77" s="7"/>
      <c r="H77" s="7"/>
      <c r="I77"/>
      <c r="J77"/>
      <c r="K77"/>
    </row>
    <row r="78" spans="1:11" s="6" customFormat="1" ht="13.8" x14ac:dyDescent="0.25">
      <c r="A78" s="24"/>
      <c r="B78" s="25"/>
      <c r="C78" s="7"/>
      <c r="D78" s="7"/>
      <c r="E78" s="7"/>
      <c r="F78" s="7"/>
      <c r="G78" s="7"/>
      <c r="H78" s="7"/>
      <c r="I78"/>
      <c r="J78"/>
      <c r="K78"/>
    </row>
    <row r="79" spans="1:11" s="6" customFormat="1" ht="13.8" x14ac:dyDescent="0.25">
      <c r="A79" s="24"/>
      <c r="B79" s="25"/>
      <c r="C79" s="7"/>
      <c r="D79" s="7"/>
      <c r="E79" s="7"/>
      <c r="F79" s="7"/>
      <c r="G79" s="7"/>
      <c r="H79" s="7"/>
      <c r="I79"/>
      <c r="J79"/>
      <c r="K79"/>
    </row>
    <row r="80" spans="1:11" s="6" customFormat="1" ht="13.8" x14ac:dyDescent="0.25">
      <c r="A80" s="24"/>
      <c r="B80" s="25"/>
      <c r="C80" s="7"/>
      <c r="D80" s="7"/>
      <c r="E80" s="7"/>
      <c r="F80" s="7"/>
      <c r="G80" s="7"/>
      <c r="H80" s="7"/>
      <c r="I80"/>
      <c r="J80"/>
      <c r="K80"/>
    </row>
    <row r="81" spans="1:11" s="6" customFormat="1" ht="13.8" x14ac:dyDescent="0.25">
      <c r="A81" s="24"/>
      <c r="B81" s="25"/>
      <c r="C81" s="7"/>
      <c r="D81" s="7"/>
      <c r="E81" s="7"/>
      <c r="F81" s="7"/>
      <c r="G81" s="7"/>
      <c r="H81" s="7"/>
      <c r="I81"/>
      <c r="J81"/>
      <c r="K81"/>
    </row>
    <row r="82" spans="1:11" s="6" customFormat="1" ht="13.8" x14ac:dyDescent="0.25">
      <c r="A82" s="24"/>
      <c r="B82" s="25"/>
      <c r="C82" s="7"/>
      <c r="D82" s="7"/>
      <c r="E82" s="7"/>
      <c r="F82" s="7"/>
      <c r="G82" s="7"/>
      <c r="H82" s="7"/>
      <c r="I82"/>
      <c r="J82"/>
      <c r="K82"/>
    </row>
    <row r="83" spans="1:11" s="28" customFormat="1" ht="13.8" x14ac:dyDescent="0.25">
      <c r="A83" s="26"/>
      <c r="B83" s="27"/>
      <c r="C83" s="7"/>
      <c r="D83" s="7"/>
      <c r="E83" s="7"/>
      <c r="F83" s="7"/>
      <c r="G83" s="7"/>
      <c r="H83" s="7"/>
      <c r="I83"/>
      <c r="J83"/>
      <c r="K83"/>
    </row>
    <row r="84" spans="1:11" s="18" customFormat="1" ht="13.8" x14ac:dyDescent="0.25">
      <c r="A84" s="19"/>
      <c r="B84" s="20"/>
      <c r="C84" s="7"/>
      <c r="D84" s="7"/>
      <c r="E84" s="7"/>
      <c r="F84" s="7"/>
      <c r="G84" s="7"/>
      <c r="H84" s="7"/>
      <c r="I84"/>
      <c r="J84"/>
      <c r="K84"/>
    </row>
    <row r="85" spans="1:11" s="6" customFormat="1" ht="13.8" x14ac:dyDescent="0.25">
      <c r="A85" s="24"/>
      <c r="B85" s="25"/>
      <c r="C85" s="7"/>
      <c r="D85" s="7"/>
      <c r="E85" s="7"/>
      <c r="F85" s="7"/>
      <c r="G85" s="7"/>
      <c r="H85" s="7"/>
      <c r="I85"/>
      <c r="J85"/>
      <c r="K85"/>
    </row>
    <row r="86" spans="1:11" s="6" customFormat="1" ht="13.8" x14ac:dyDescent="0.25">
      <c r="A86" s="24"/>
      <c r="B86" s="25"/>
      <c r="C86" s="7"/>
      <c r="D86" s="7"/>
      <c r="E86" s="7"/>
      <c r="F86" s="7"/>
      <c r="G86" s="7"/>
      <c r="H86" s="7"/>
      <c r="I86"/>
      <c r="J86"/>
      <c r="K86"/>
    </row>
    <row r="87" spans="1:11" s="6" customFormat="1" ht="13.8" x14ac:dyDescent="0.25">
      <c r="A87" s="24"/>
      <c r="B87" s="25"/>
      <c r="C87" s="7"/>
      <c r="D87" s="7"/>
      <c r="E87" s="7"/>
      <c r="F87" s="7"/>
      <c r="G87" s="7"/>
      <c r="H87" s="7"/>
      <c r="I87"/>
      <c r="J87"/>
      <c r="K87"/>
    </row>
    <row r="88" spans="1:11" s="18" customFormat="1" ht="13.8" x14ac:dyDescent="0.25">
      <c r="A88" s="19"/>
      <c r="B88" s="20"/>
      <c r="C88" s="7"/>
      <c r="D88" s="7"/>
      <c r="E88" s="7"/>
      <c r="F88" s="7"/>
      <c r="G88" s="7"/>
      <c r="H88" s="7"/>
      <c r="I88"/>
      <c r="J88"/>
      <c r="K88"/>
    </row>
    <row r="89" spans="1:11" s="6" customFormat="1" ht="13.8" x14ac:dyDescent="0.25">
      <c r="A89" s="24"/>
      <c r="B89" s="25"/>
      <c r="C89" s="7"/>
      <c r="D89" s="7"/>
      <c r="E89" s="7"/>
      <c r="F89" s="7"/>
      <c r="G89" s="7"/>
      <c r="H89" s="7"/>
      <c r="I89"/>
      <c r="J89"/>
      <c r="K89"/>
    </row>
    <row r="90" spans="1:11" s="6" customFormat="1" ht="13.8" x14ac:dyDescent="0.25">
      <c r="A90" s="24"/>
      <c r="B90" s="25"/>
      <c r="C90" s="7"/>
      <c r="D90" s="7"/>
      <c r="E90" s="7"/>
      <c r="F90" s="7"/>
      <c r="G90" s="7"/>
      <c r="H90" s="7"/>
      <c r="I90"/>
      <c r="J90"/>
      <c r="K90"/>
    </row>
    <row r="91" spans="1:11" s="6" customFormat="1" ht="13.8" x14ac:dyDescent="0.25">
      <c r="A91" s="24"/>
      <c r="B91" s="25"/>
      <c r="C91" s="7"/>
      <c r="D91" s="7"/>
      <c r="E91" s="7"/>
      <c r="F91" s="7"/>
      <c r="G91" s="7"/>
      <c r="H91" s="7"/>
      <c r="I91"/>
      <c r="J91"/>
      <c r="K91"/>
    </row>
    <row r="92" spans="1:11" s="6" customFormat="1" ht="13.8" x14ac:dyDescent="0.25">
      <c r="A92" s="24"/>
      <c r="B92" s="25"/>
      <c r="C92" s="7"/>
      <c r="D92" s="7"/>
      <c r="E92" s="7"/>
      <c r="F92" s="7"/>
      <c r="G92" s="7"/>
      <c r="H92" s="7"/>
      <c r="I92"/>
      <c r="J92"/>
      <c r="K92"/>
    </row>
    <row r="93" spans="1:11" s="6" customFormat="1" ht="13.8" x14ac:dyDescent="0.25">
      <c r="A93" s="24"/>
      <c r="B93" s="25"/>
      <c r="C93" s="7"/>
      <c r="D93" s="7"/>
      <c r="E93" s="7"/>
      <c r="F93" s="7"/>
      <c r="G93" s="7"/>
      <c r="H93" s="7"/>
      <c r="I93"/>
      <c r="J93"/>
      <c r="K93"/>
    </row>
    <row r="94" spans="1:11" s="18" customFormat="1" ht="13.8" x14ac:dyDescent="0.25">
      <c r="A94" s="19"/>
      <c r="B94" s="20"/>
      <c r="C94" s="7"/>
      <c r="D94" s="7"/>
      <c r="E94" s="7"/>
      <c r="F94" s="7"/>
      <c r="G94" s="7"/>
      <c r="H94" s="7"/>
      <c r="I94"/>
      <c r="J94"/>
      <c r="K94"/>
    </row>
    <row r="95" spans="1:11" s="6" customFormat="1" ht="13.8" x14ac:dyDescent="0.25">
      <c r="A95" s="24"/>
      <c r="B95" s="25"/>
      <c r="C95" s="7"/>
      <c r="D95" s="7"/>
      <c r="E95" s="7"/>
      <c r="F95" s="7"/>
      <c r="G95" s="7"/>
      <c r="H95" s="7"/>
      <c r="I95"/>
      <c r="J95"/>
      <c r="K95"/>
    </row>
    <row r="96" spans="1:11" s="6" customFormat="1" ht="13.8" x14ac:dyDescent="0.25">
      <c r="A96" s="24"/>
      <c r="B96" s="25"/>
      <c r="C96" s="7"/>
      <c r="D96" s="7"/>
      <c r="E96" s="7"/>
      <c r="F96" s="7"/>
      <c r="G96" s="7"/>
      <c r="H96" s="7"/>
      <c r="I96"/>
      <c r="J96"/>
      <c r="K96"/>
    </row>
    <row r="97" spans="1:11" s="6" customFormat="1" ht="13.8" x14ac:dyDescent="0.25">
      <c r="A97" s="24"/>
      <c r="B97" s="25"/>
      <c r="C97" s="7"/>
      <c r="D97" s="7"/>
      <c r="E97" s="7"/>
      <c r="F97" s="7"/>
      <c r="G97" s="7"/>
      <c r="H97" s="7"/>
      <c r="I97"/>
      <c r="J97"/>
      <c r="K97"/>
    </row>
    <row r="98" spans="1:11" s="6" customFormat="1" ht="13.8" x14ac:dyDescent="0.25">
      <c r="A98" s="24"/>
      <c r="B98" s="25"/>
      <c r="C98" s="7"/>
      <c r="D98" s="7"/>
      <c r="E98" s="7"/>
      <c r="F98" s="7"/>
      <c r="G98" s="7"/>
      <c r="H98" s="7"/>
      <c r="I98"/>
      <c r="J98"/>
      <c r="K98"/>
    </row>
    <row r="99" spans="1:11" s="18" customFormat="1" ht="13.8" x14ac:dyDescent="0.25">
      <c r="A99" s="19"/>
      <c r="B99" s="20"/>
      <c r="C99" s="7"/>
      <c r="D99" s="7"/>
      <c r="E99" s="7"/>
      <c r="F99" s="7"/>
      <c r="G99" s="7"/>
      <c r="H99" s="7"/>
      <c r="I99"/>
      <c r="J99"/>
      <c r="K99"/>
    </row>
    <row r="100" spans="1:11" s="6" customFormat="1" ht="13.8" x14ac:dyDescent="0.25">
      <c r="A100" s="24"/>
      <c r="B100" s="25"/>
      <c r="C100" s="7"/>
      <c r="D100" s="7"/>
      <c r="E100" s="7"/>
      <c r="F100" s="7"/>
      <c r="G100" s="7"/>
      <c r="H100" s="7"/>
      <c r="I100"/>
      <c r="J100"/>
      <c r="K100"/>
    </row>
    <row r="101" spans="1:11" s="6" customFormat="1" ht="13.8" x14ac:dyDescent="0.25">
      <c r="A101" s="24"/>
      <c r="B101" s="25"/>
      <c r="C101" s="7"/>
      <c r="D101" s="7"/>
      <c r="E101" s="7"/>
      <c r="F101" s="7"/>
      <c r="G101" s="7"/>
      <c r="H101" s="7"/>
      <c r="I101"/>
      <c r="J101"/>
      <c r="K101"/>
    </row>
  </sheetData>
  <mergeCells count="4">
    <mergeCell ref="C7:K7"/>
    <mergeCell ref="C61:I61"/>
    <mergeCell ref="C64:I64"/>
    <mergeCell ref="E4:I4"/>
  </mergeCells>
  <pageMargins left="1.23" right="0.47244094488188981" top="0.38" bottom="0.54" header="0.55118110236220474" footer="0.2362204724409449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2023-03-30T10:44:17Z</cp:lastPrinted>
  <dcterms:created xsi:type="dcterms:W3CDTF">2021-12-02T11:01:03Z</dcterms:created>
  <dcterms:modified xsi:type="dcterms:W3CDTF">2025-03-25T09:32:13Z</dcterms:modified>
</cp:coreProperties>
</file>