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720"/>
  </bookViews>
  <sheets>
    <sheet name="Лист1" sheetId="1" r:id="rId1"/>
    <sheet name="Лист2" sheetId="2" r:id="rId2"/>
    <sheet name="Лист3" sheetId="3" r:id="rId3"/>
  </sheets>
  <definedNames>
    <definedName name="_xlnm._FilterDatabase" localSheetId="0" hidden="1">Лист1!$A$9:$WVN$179</definedName>
    <definedName name="_xlnm.Print_Titles" localSheetId="0">Лист1!$9:$9</definedName>
    <definedName name="_xlnm.Print_Area" localSheetId="0">Лист1!$A$1:$F$186</definedName>
  </definedNames>
  <calcPr calcId="145621"/>
</workbook>
</file>

<file path=xl/calcChain.xml><?xml version="1.0" encoding="utf-8"?>
<calcChain xmlns="http://schemas.openxmlformats.org/spreadsheetml/2006/main">
  <c r="F144" i="1" l="1"/>
  <c r="F94" i="1" s="1"/>
  <c r="F93" i="1" s="1"/>
  <c r="F64" i="1" l="1"/>
  <c r="F14" i="1"/>
  <c r="F88" i="1"/>
  <c r="F60" i="1"/>
  <c r="F56" i="1"/>
  <c r="F50" i="1"/>
  <c r="F45" i="1"/>
  <c r="F43" i="1"/>
  <c r="F40" i="1"/>
  <c r="F38" i="1"/>
  <c r="F34" i="1"/>
  <c r="F27" i="1"/>
  <c r="F22" i="1"/>
  <c r="F13" i="1" l="1"/>
  <c r="F176" i="1" s="1"/>
  <c r="F177" i="1" s="1"/>
  <c r="F179" i="1" l="1"/>
</calcChain>
</file>

<file path=xl/sharedStrings.xml><?xml version="1.0" encoding="utf-8"?>
<sst xmlns="http://schemas.openxmlformats.org/spreadsheetml/2006/main" count="746" uniqueCount="343">
  <si>
    <t>Код БКД</t>
  </si>
  <si>
    <t>Наименование</t>
  </si>
  <si>
    <t>БКД
Код</t>
  </si>
  <si>
    <t>ЭД_БКД
Код</t>
  </si>
  <si>
    <t>Программы
Код</t>
  </si>
  <si>
    <t>КОСГУ
Код</t>
  </si>
  <si>
    <t>Вариант=Увинский 2020;
Табл=Наименования доходов;
Наименования;</t>
  </si>
  <si>
    <t>Вариант=Увинский 2020;
Табл=Проект 2020 (МР);
МО=1302500;
ВР=000;
ЦС=00000;
Ведомства=000;
ФКР=0000;
Балансировка бюджета=10;
Узлы=25;
Муниципальные программы=00000;</t>
  </si>
  <si>
    <t>Код ЭД_БКД</t>
  </si>
  <si>
    <t>Код Программы</t>
  </si>
  <si>
    <t>Код ЭК</t>
  </si>
  <si>
    <t xml:space="preserve">Вариант: Увинский 2020;
Таблица: Наименования доходов;
Наименования
</t>
  </si>
  <si>
    <t>Увинский район</t>
  </si>
  <si>
    <t>00000000</t>
  </si>
  <si>
    <t>00</t>
  </si>
  <si>
    <t>0000</t>
  </si>
  <si>
    <t>000</t>
  </si>
  <si>
    <t>10000000</t>
  </si>
  <si>
    <t>НАЛОГОВЫЕ И НЕНАЛОГОВЫЕ ДОХОДЫ</t>
  </si>
  <si>
    <t>10100000</t>
  </si>
  <si>
    <t>НАЛОГИ НА ПРИБЫЛЬ, ДОХОДЫ</t>
  </si>
  <si>
    <t>10102010</t>
  </si>
  <si>
    <t>01</t>
  </si>
  <si>
    <t>110</t>
  </si>
  <si>
    <t>10102020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</si>
  <si>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</si>
  <si>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t>
  </si>
  <si>
    <t>10102040</t>
  </si>
  <si>
    <t>10300000</t>
  </si>
  <si>
    <t>НАЛОГИ НА ТОВАРЫ (РАБОТЫ, УСЛУГИ), РЕАЛИЗУЕМЫЕ НА ТЕРРИТОРИИ РОССИЙСКОЙ ФЕДЕРАЦИИ</t>
  </si>
  <si>
    <t>10302231</t>
  </si>
  <si>
    <t>10302241</t>
  </si>
  <si>
    <t>10302251</t>
  </si>
  <si>
    <t>10302261</t>
  </si>
  <si>
    <t>10500000</t>
  </si>
  <si>
    <t>НАЛОГИ НА СОВОКУПНЫЙ ДОХОД</t>
  </si>
  <si>
    <t>02</t>
  </si>
  <si>
    <t>10503010</t>
  </si>
  <si>
    <t>Единый сельскохозяйственный налог</t>
  </si>
  <si>
    <t>10700000</t>
  </si>
  <si>
    <t>НАЛОГИ, СБОРЫ И РЕГУЛЯРНЫЕ ПЛАТЕЖИ ЗА ПОЛЬЗОВАНИЕ ПРИРОДНЫМИ РЕСУРСАМИ</t>
  </si>
  <si>
    <t>10701020</t>
  </si>
  <si>
    <t>Налог на добычу общераспространенных полезных ископаемых</t>
  </si>
  <si>
    <t>10800000</t>
  </si>
  <si>
    <t>ГОСУДАРСТВЕННАЯ ПОШЛИНА</t>
  </si>
  <si>
    <t>10803010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</si>
  <si>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</si>
  <si>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10807150</t>
  </si>
  <si>
    <t>11100000</t>
  </si>
  <si>
    <t>ДОХОДЫ ОТ ИСПОЛЬЗОВАНИЯ ИМУЩЕСТВА, НАХОДЯЩЕГОСЯ В ГОСУДАРСТВЕННОЙ И МУНИЦИПАЛЬНОЙ СОБСТВЕННОСТИ</t>
  </si>
  <si>
    <t>120</t>
  </si>
  <si>
    <t>11200000</t>
  </si>
  <si>
    <t>ПЛАТЕЖИ ПРИ ПОЛЬЗОВАНИИ ПРИРОДНЫМИ РЕСУРСАМИ</t>
  </si>
  <si>
    <t>11201010</t>
  </si>
  <si>
    <t>Плата за выбросы загрязняющих веществ в атмосферный воздух стационарными объектами</t>
  </si>
  <si>
    <t>11201030</t>
  </si>
  <si>
    <t>Плата за выбросы загрязняющих  веществ в водные объекты</t>
  </si>
  <si>
    <t>11201041</t>
  </si>
  <si>
    <t>11201070</t>
  </si>
  <si>
    <t>Плата за выбросы загрязняющих веществ, образующихся при сжигании на факельных установках и (или) рассеивании попутного нефтянного газа</t>
  </si>
  <si>
    <t>11300000</t>
  </si>
  <si>
    <t>ДОХОДЫ ОТ ОКАЗАНИЯ ПЛАТНЫХ УСЛУГ(РАБОТ) И КОМПЕНСАЦИИ ЗАТРАТ ГОСУДАРСТВА</t>
  </si>
  <si>
    <t>130</t>
  </si>
  <si>
    <t>11400000</t>
  </si>
  <si>
    <t>ДОХОДЫ ОТ ПРОДАЖИ МАТЕРИАЛЬНЫХ И НЕМАТЕРИАЛЬНЫХ АКТИВОВ</t>
  </si>
  <si>
    <t>430</t>
  </si>
  <si>
    <t>11600000</t>
  </si>
  <si>
    <t>ШТРАФЫ, САНКЦИИ, ВОЗМЕЩЕНИЕ УЩЕРБА</t>
  </si>
  <si>
    <t>140</t>
  </si>
  <si>
    <t>20000000</t>
  </si>
  <si>
    <t>БЕЗВОЗМЕЗДНЫЕ ПОСТУПЛЕНИЯ</t>
  </si>
  <si>
    <t>20200000</t>
  </si>
  <si>
    <t>Безвозмездные поступления от других бюджетов бюджетной системы Российской Федерации</t>
  </si>
  <si>
    <t>20225555</t>
  </si>
  <si>
    <t>150</t>
  </si>
  <si>
    <t>20229999</t>
  </si>
  <si>
    <t>0105</t>
  </si>
  <si>
    <t>0106</t>
  </si>
  <si>
    <t>20230024</t>
  </si>
  <si>
    <t>0202</t>
  </si>
  <si>
    <t>0203</t>
  </si>
  <si>
    <t>0205</t>
  </si>
  <si>
    <t>0206</t>
  </si>
  <si>
    <t>0208</t>
  </si>
  <si>
    <t>0209</t>
  </si>
  <si>
    <t>0215</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</si>
  <si>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</si>
  <si>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0216</t>
  </si>
  <si>
    <t>Субвенции на осуществление отдельных государственных полномочий по созданию и организации деятельности административных комиссий</t>
  </si>
  <si>
    <t>0218</t>
  </si>
  <si>
    <t>0220</t>
  </si>
  <si>
    <t>0222</t>
  </si>
  <si>
    <t>0223</t>
  </si>
  <si>
    <t>20230029</t>
  </si>
  <si>
    <t>20235120</t>
  </si>
  <si>
    <t>20235930</t>
  </si>
  <si>
    <t>ИТОГО ДОХОДОВ</t>
  </si>
  <si>
    <t>БАЛАНС</t>
  </si>
  <si>
    <t>11700000</t>
  </si>
  <si>
    <t>ПРОЧИЕ НЕНАЛОГОВЫЕ ДОХОДЫ</t>
  </si>
  <si>
    <t>20215001</t>
  </si>
  <si>
    <t>20215002</t>
  </si>
  <si>
    <t>20220077</t>
  </si>
  <si>
    <t>0103</t>
  </si>
  <si>
    <t>0117</t>
  </si>
  <si>
    <t>Субсидии на реализацию мероприятий по организации отдыха детей в каникулярное время</t>
  </si>
  <si>
    <t>0119</t>
  </si>
  <si>
    <t>Субсидии на организацию питания обучающихся муниципальных общеобразовательных организаций, находящихся на территории Удмуртской Республики</t>
  </si>
  <si>
    <t>20235118</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</si>
  <si>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</si>
  <si>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21960010</t>
  </si>
  <si>
    <t>20225304</t>
  </si>
  <si>
    <t>0109</t>
  </si>
  <si>
    <t>21860010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</si>
  <si>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</si>
  <si>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10504060</t>
  </si>
  <si>
    <t>10600000</t>
  </si>
  <si>
    <t>НАЛОГИ НА ИМУЩЕСТВО</t>
  </si>
  <si>
    <t>10601020</t>
  </si>
  <si>
    <t>14</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</si>
  <si>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</si>
  <si>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10606032</t>
  </si>
  <si>
    <t>Земельный налог с организаций, обладающих земельным участком, расположенным в границах муниципальных округов</t>
  </si>
  <si>
    <t>10606042</t>
  </si>
  <si>
    <t>Земельный налог с физических лиц, обладающих земельным участком, расположенным в границах муниципальных округов</t>
  </si>
  <si>
    <t>11101040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</si>
  <si>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</si>
  <si>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11105012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</si>
  <si>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</si>
  <si>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11105034</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</si>
  <si>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</si>
  <si>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11109044</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</si>
  <si>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</si>
  <si>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11201042</t>
  </si>
  <si>
    <t>11301994</t>
  </si>
  <si>
    <t>Прочие доходы от оказания платных услуг (работ) получателями средств бюджетов муниципальных округов</t>
  </si>
  <si>
    <t>11406012</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</si>
  <si>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</si>
  <si>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11601053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</si>
  <si>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</si>
  <si>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</si>
  <si>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</si>
  <si>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</si>
  <si>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</si>
  <si>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</si>
  <si>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</si>
  <si>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11601143</t>
  </si>
  <si>
    <t>11601153</t>
  </si>
  <si>
    <t>11601173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</si>
  <si>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</si>
  <si>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</si>
  <si>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</si>
  <si>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</si>
  <si>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</si>
  <si>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</si>
  <si>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</si>
  <si>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</si>
  <si>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</si>
  <si>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11610061</t>
  </si>
  <si>
    <t>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</si>
  <si>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11610123</t>
  </si>
  <si>
    <t>11610129</t>
  </si>
  <si>
    <t>11611050</t>
  </si>
  <si>
    <t>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</si>
  <si>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</si>
  <si>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реализацию программ формирования современной городской среды</t>
  </si>
  <si>
    <t>Субвенции бюджетам муниципальных округов на государственную регистрацию актов гражданского состояния</t>
  </si>
  <si>
    <t>к решению Совета депутатов муниципального образования</t>
  </si>
  <si>
    <t xml:space="preserve"> "Муниципальный округ Увинский район Удмуртской Республики"</t>
  </si>
  <si>
    <t>Приложение 1- доходы</t>
  </si>
  <si>
    <t>20245303</t>
  </si>
  <si>
    <t>11302994</t>
  </si>
  <si>
    <t>20225519</t>
  </si>
  <si>
    <t>Субсидии бюджетам муниципальных округов на поддержку отрасли культуры</t>
  </si>
  <si>
    <t>20249999</t>
  </si>
  <si>
    <t>Субсидии бюджетам муниципальных округов на реализацию мероприятий по обеспечению жильем молодых семей</t>
  </si>
  <si>
    <t>11714020</t>
  </si>
  <si>
    <t>Средства самообложения граждан, зачисляемые в бюджеты муниципальных округов</t>
  </si>
  <si>
    <t>11715020</t>
  </si>
  <si>
    <t>20225576</t>
  </si>
  <si>
    <t>Субсидии бюджетам муниципальных округов на обеспечение комплексного развития сельских территорий</t>
  </si>
  <si>
    <t>Субсидии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</si>
  <si>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Прочие межбюджетные трансферты, передаваемые бюджетам муниципальных округов</t>
  </si>
  <si>
    <t>20227576</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</si>
  <si>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</si>
  <si>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0107</t>
  </si>
  <si>
    <t>20225497</t>
  </si>
  <si>
    <t>11402043</t>
  </si>
  <si>
    <t>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</si>
  <si>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</si>
  <si>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Инициативные платежи, зачисляемые в бюджеты муниципальных округов</t>
  </si>
  <si>
    <t>20219999</t>
  </si>
  <si>
    <t>Субсидии бюджетам муниципальных округов на подготовку проектов межевания земельных участков и проведение кадастровых работ</t>
  </si>
  <si>
    <t>20225599</t>
  </si>
  <si>
    <t>10102080</t>
  </si>
  <si>
    <t>410</t>
  </si>
  <si>
    <t>11601103</t>
  </si>
  <si>
    <t>11601123</t>
  </si>
  <si>
    <t>11607010</t>
  </si>
  <si>
    <t>11610032</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</si>
  <si>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</si>
  <si>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11611064</t>
  </si>
  <si>
    <t>11705040</t>
  </si>
  <si>
    <t>180</t>
  </si>
  <si>
    <t>Прочие неналоговые доходы бюджетов муниципальных округов</t>
  </si>
  <si>
    <t>0121</t>
  </si>
  <si>
    <t>Председатель                                                                                                                                            И.А.Митрюкова</t>
  </si>
  <si>
    <t>Глава муниципального образования                                                                                                      В.А.Головин</t>
  </si>
  <si>
    <t>Исполнено</t>
  </si>
  <si>
    <t>11610031</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</si>
  <si>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</si>
  <si>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Дотации бюджетам муниципальных округов на поддержку мер по обеспечению сбалансированности бюджетов</t>
  </si>
  <si>
    <t>10102130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</si>
  <si>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</si>
  <si>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</si>
  <si>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</si>
  <si>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</si>
  <si>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10501011</t>
  </si>
  <si>
    <t>Налог, взимаемый с налогоплательщиков, выбравших в качестве объекта налогообложения доходы</t>
  </si>
  <si>
    <t>10501021</t>
  </si>
  <si>
    <t>Налог, взымаемый в связи с применением патентной системы налогообложения, зачисляемый в бюджеты мунципальных округов</t>
  </si>
  <si>
    <t>Государственная пошлина за выдачу разрешения на установку рекламной конструкции</t>
  </si>
  <si>
    <t>Плата за размещение твёрдых коммунальных отходов</t>
  </si>
  <si>
    <t>11302064</t>
  </si>
  <si>
    <t xml:space="preserve"> Доходы, поступающие в порядке возмещения расходов, понесенных в связи с эксплуатацией имущества муниципальных округов</t>
  </si>
  <si>
    <t xml:space="preserve"> Прочие доходы от компенсации затрат бюджетов муниципальных округов</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</si>
  <si>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</si>
  <si>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t>
  </si>
  <si>
    <t>11601113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</si>
  <si>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</si>
  <si>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</si>
  <si>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</si>
  <si>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Дотации бюджетам муниципальных округов на выравнивание бюджетной обеспеченности из бюджета субъекта Российской Федерации</t>
  </si>
  <si>
    <t>Субсидии бюджетам муниципальных округов на софинансирование капитальных вложений в объекты муниципальной собственности</t>
  </si>
  <si>
    <t>20225098</t>
  </si>
  <si>
    <t>Субсидии бюджетам муниципальных округов на обновление материально - 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</si>
  <si>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20225467</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</si>
  <si>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</si>
  <si>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20225511</t>
  </si>
  <si>
    <t>Субсидии бюджетам муниципальных округов на проведение комплексных кадастровых работ</t>
  </si>
  <si>
    <t>Субсидии на содержание автомобильных дорог местного значения и искусственных сооружений на них, по которым проходят маршруты школьных автобусов</t>
  </si>
  <si>
    <t>Субсидии на реализацию мероприятий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находящимися на территории Удмуртской Республики, реализующих образовательную программу дошкольного образования</t>
  </si>
  <si>
    <t>Субсидии на реализацию мероприятий муниципальных программ энергосбережения и повышения энергетической эффективности</t>
  </si>
  <si>
    <t>Субсидии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</si>
  <si>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</si>
  <si>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(биотермическмх ям)</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</si>
  <si>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</si>
  <si>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</si>
  <si>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Субвенции бюджетам муниципальных округов на создание и организацию деятельности комиссий по делам несовершеннолетних и защите их прав</t>
  </si>
  <si>
    <t>Субвенции бюджетам муниципальных округов на осуществление отдельных государственных полномочий  в области архивного дела</t>
  </si>
  <si>
    <t>Субвенции бюджетам муниципальных округов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</si>
  <si>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Субвенции бюджетам муниципальных округов по освобождению от платы за присмотр и уход за детьми-инвалидами, детьми-сиротами и детьми, оставшимися без попечения родителей, за детьми с туберкулезной интоксикацией, а также за детьми, оба родителя которых или один из них является инвалидами первой или второй группы и не имеют других доходов, кроме пенсии, обучающихся в муниципальных дошкольных образовательных организациях, реализующих образовательную программу дошкольного образования</t>
  </si>
  <si>
    <t>Субвенции на осуществление отдельных государственных полномочий Удмуртской Республики по отлову и содержанию безнадзорных животных</t>
  </si>
  <si>
    <t>Субвенции бюджетам муниципальных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</si>
  <si>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</si>
  <si>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осуществление первичного воинского учета на территориях, где отсутствуют военные комиссариаты</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</si>
  <si>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</si>
  <si>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20245179</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</si>
  <si>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</si>
  <si>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20245390</t>
  </si>
  <si>
    <t>20404010</t>
  </si>
  <si>
    <t>Предоставление негосударственными организациями грантов для получателей средств бюджетов муниципальных округов</t>
  </si>
  <si>
    <t>20404020</t>
  </si>
  <si>
    <t>Поступления от денежных пожертвований, предоставляемых негосударственными организациями получателям средств бюджетов муниципальных округов</t>
  </si>
  <si>
    <t>20704020</t>
  </si>
  <si>
    <t>Поступления от денежных пожертвований, предоставляемых физическими лицами получателям средств бюджетов муниципальных округов</t>
  </si>
  <si>
    <t>ПРОФИЦИТ</t>
  </si>
  <si>
    <t>10502010</t>
  </si>
  <si>
    <t>Единый налог на вмененный доход для отдельных видов деятельности</t>
  </si>
  <si>
    <t>10501050</t>
  </si>
  <si>
    <t>Минимальный налог, зачисляемый в бюджеты субъектов Российской Федерации (за налоговые периоды, истекшие до 1 января 2016 года)</t>
  </si>
  <si>
    <t>11701040</t>
  </si>
  <si>
    <t>Невыясненные поступления, зачисляемые в бюджеты муниципальных округов</t>
  </si>
  <si>
    <t>ЗАДОЛЖЕННОСТЬ И ПЕРЕРАСЧЕТЫ ПО ОТМЕНЕННЫМ НАЛОГАМ, СБОРАМ И ИНЫМ ОБЯЗАТЕЛЬНЫМ ПЛАТЕЖАМ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</si>
  <si>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округов</t>
  </si>
  <si>
    <t>10900000</t>
  </si>
  <si>
    <t>10907032</t>
  </si>
  <si>
    <t xml:space="preserve">от _______2025 года  № </t>
  </si>
  <si>
    <t xml:space="preserve">Отчет об исполнении доходов бюджета муниципального образования "Муниципальный округ Увинский район Удмуртской Республики" за 2024 год </t>
  </si>
  <si>
    <t>20215399</t>
  </si>
  <si>
    <t>Дотации бюджетам на премирование победителей Всероссийского конкурса "Лучшая муниципальная практика"</t>
  </si>
  <si>
    <t>20220300</t>
  </si>
  <si>
    <t>Субсидии бюджетам муниципальных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</si>
  <si>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20225412</t>
  </si>
  <si>
    <t>Субсидии бюджетам муниципальных округов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</si>
  <si>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20225513</t>
  </si>
  <si>
    <t>Субсидии бюджетам муниципальных округов на развитие сети учреждений культурно-досугового типа</t>
  </si>
  <si>
    <t>0101</t>
  </si>
  <si>
    <t>0127</t>
  </si>
  <si>
    <t>0130</t>
  </si>
  <si>
    <t xml:space="preserve"> Субсидии на построение и развитие аппаратно-программного комплекса "Безопасный город"</t>
  </si>
  <si>
    <t>Субсидии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</si>
  <si>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в руб.</t>
  </si>
  <si>
    <t>20245050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</si>
  <si>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</si>
  <si>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</si>
  <si>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округов на финансовое обеспечение дорожной деятельности</t>
  </si>
  <si>
    <t>10102140</t>
  </si>
  <si>
    <t>11601133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</si>
  <si>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</si>
  <si>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</si>
  <si>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Приобретение мебели и оборудования в МОУ Увинская СОШ №2 за счет средств резервного фонда Правительства УР</t>
  </si>
  <si>
    <t xml:space="preserve">      Дополнительные средства для Отдела записи актов гражданского состояния Администрации муниципального образования «Муниципальный округ Увинский район» Удмуртской Республики за счет средств резервного фонда Правительства УР</t>
  </si>
  <si>
    <t xml:space="preserve">      Поощрение муниципальных управленческих команд УР по итогам реализации в 2023 году приоритетных проектов УР в рамках исполнения государственных и муниципальных программ, проведения образовательных семинаров, а также укрепления материально-технической базы муниципальных учреждений за счет средств резервного фонда Правительства УР</t>
  </si>
  <si>
    <t xml:space="preserve">      Поощрение победителей и призёров финальных этапов Республиканской военно-патриотической спартакиады "Гвардия" на кубок М.Т. Калашникова и Республиканского смотра-конкурса по строевой подготовке "Равняемся на Героев" для МОУ "Удугучинская СОШ" за счет средств резервного фонда Правительства УР</t>
  </si>
  <si>
    <t xml:space="preserve">      Организация и подготовка к выборам за счет средств резервного фонда Правительства УР</t>
  </si>
  <si>
    <t>Реализация проектов в Удмуртской республике проектов развития общественной инфраструктуры</t>
  </si>
  <si>
    <t>Решение вопросов местного значения, осуществляемое с участием средств самообложения граждан</t>
  </si>
  <si>
    <t>Комплекс работ по содержанию автомобильных дорог, приобретение дорожной техники</t>
  </si>
  <si>
    <t>Обеспечение безопасности людей на водных объектах</t>
  </si>
  <si>
    <t>Организация отдельных мероприятий, направленных на пожарную безопасность населенных пунктов, подверженных угрозе ландшафтных (природных) пожаров</t>
  </si>
  <si>
    <t>Обеспечение первичных мер пожарной безопасности в границах населенных пунктов</t>
  </si>
  <si>
    <t>Реализация молодежного инициативного бюджетирования</t>
  </si>
  <si>
    <t>Реализация в Удмуртской Республике проектов инициативного бюджетирования, выдвигаемых лицами с инвалидностью</t>
  </si>
  <si>
    <t>Ремонт и реконструкция памятников ВОВ</t>
  </si>
  <si>
    <t xml:space="preserve"> За достижение Удмуртской Республикой в 2023 году значений (уровне) показателей для оценки эффективности деятельности высших должностных лиц субъектов РФ и деятельности исполнительных органов субъектов РФ для поощрения муниципальных управленческих команд</t>
  </si>
  <si>
    <t>Создание и обеспечение функционирования центров образования цифрового, гуманитарного профелей "Точка роста" в общеобразовательных организациях, расположенных в сельской местности и малых городах</t>
  </si>
  <si>
    <t>Компенсация педагогическим работникам образовательных организаций за работу по подготовке и проведению государственной итговой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</si>
  <si>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Расходы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расходы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</si>
  <si>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Расходы на мероприятия по обеспечению безопасности образовательных организаций в Удмуртской Республике</t>
  </si>
  <si>
    <t>Расходы за счет средств резервного фонда Правительства УР</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</si>
  <si>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</si>
  <si>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</si>
  <si>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ЕГРН</t>
  </si>
  <si>
    <t xml:space="preserve">по культуре </t>
  </si>
  <si>
    <t>СВО</t>
  </si>
  <si>
    <t>20304010</t>
  </si>
  <si>
    <t>Предоставление государственными (муниципальными) организациями грантов для получателей средств бюджетов муниципальных округов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</si>
  <si>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</si>
  <si>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</si>
  <si>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</si>
  <si>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а также налога на доходы физических лицв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</si>
  <si>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</si>
  <si>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</si>
  <si>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</si>
  <si>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Плата за размещение отходов производства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</si>
  <si>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</si>
  <si>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</si>
  <si>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</si>
  <si>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</si>
  <si>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</si>
  <si>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Прочие субсидии бюджетам муниципальных округов (прочие субсидии)</t>
  </si>
  <si>
    <t>Прочие дотации бюджетам муниципальных округов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</si>
</sst>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
  </numFmts>
  <fonts count="27" x14ac:knownFonts="1">
    <font>
      <sz val="11"/>
      <color theme="1"/>
      <name val="Calibri"/>
      <family val="2"/>
      <charset val="204"/>
      <scheme val="minor"/>
    </font>
    <font>
      <sz val="11"/>
      <name val="Times New Roman"/>
      <family val="1"/>
      <charset val="204"/>
    </font>
    <font>
      <sz val="9"/>
      <name val="Times New Roman"/>
      <family val="1"/>
      <charset val="204"/>
    </font>
    <font>
      <b/>
      <sz val="12"/>
      <name val="Times New Roman"/>
      <family val="1"/>
      <charset val="204"/>
    </font>
    <font>
      <i/>
      <sz val="10"/>
      <name val="Times New Roman"/>
      <family val="1"/>
      <charset val="204"/>
    </font>
    <font>
      <b/>
      <sz val="10"/>
      <name val="Times New Roman"/>
      <family val="1"/>
      <charset val="204"/>
    </font>
    <font>
      <b/>
      <sz val="11"/>
      <name val="Times New Roman"/>
      <family val="1"/>
      <charset val="204"/>
    </font>
    <font>
      <b/>
      <sz val="9"/>
      <name val="Times New Roman"/>
      <family val="1"/>
      <charset val="204"/>
    </font>
    <font>
      <sz val="8"/>
      <color rgb="FF000000"/>
      <name val="Arial"/>
      <family val="2"/>
      <charset val="204"/>
    </font>
    <font>
      <sz val="10"/>
      <name val="Times New Roman"/>
      <family val="1"/>
      <charset val="204"/>
    </font>
    <font>
      <sz val="11"/>
      <color theme="1"/>
      <name val="Calibri"/>
      <family val="2"/>
      <charset val="204"/>
      <scheme val="minor"/>
    </font>
    <font>
      <sz val="10"/>
      <name val="Arial"/>
      <family val="2"/>
      <charset val="204"/>
    </font>
    <font>
      <b/>
      <sz val="10"/>
      <color rgb="FF000000"/>
      <name val="Arial CYR"/>
      <family val="2"/>
    </font>
    <font>
      <sz val="10"/>
      <color theme="1"/>
      <name val="Times New Roman"/>
      <family val="1"/>
      <charset val="204"/>
    </font>
    <font>
      <sz val="11"/>
      <color theme="1"/>
      <name val="Times New Roman"/>
      <family val="1"/>
      <charset val="204"/>
    </font>
    <font>
      <sz val="11"/>
      <name val="Calibri"/>
      <family val="2"/>
      <scheme val="minor"/>
    </font>
    <font>
      <sz val="10"/>
      <color rgb="FF000000"/>
      <name val="Arial Cyr"/>
    </font>
    <font>
      <b/>
      <sz val="12"/>
      <color rgb="FF000000"/>
      <name val="Arial Cyr"/>
    </font>
    <font>
      <b/>
      <sz val="10"/>
      <color rgb="FF000000"/>
      <name val="Arial Cyr"/>
    </font>
    <font>
      <sz val="9"/>
      <color rgb="FF000000"/>
      <name val="Times New Roman"/>
      <family val="1"/>
      <charset val="204"/>
    </font>
    <font>
      <sz val="11"/>
      <color rgb="FF00B0F0"/>
      <name val="Times New Roman"/>
      <family val="1"/>
      <charset val="204"/>
    </font>
    <font>
      <b/>
      <sz val="11"/>
      <color rgb="FF00B0F0"/>
      <name val="Times New Roman"/>
      <family val="1"/>
      <charset val="204"/>
    </font>
    <font>
      <sz val="11"/>
      <name val="Calibri"/>
      <family val="2"/>
      <charset val="204"/>
      <scheme val="minor"/>
    </font>
    <font>
      <sz val="9"/>
      <color rgb="FF00B0F0"/>
      <name val="Times New Roman"/>
      <family val="1"/>
      <charset val="204"/>
    </font>
    <font>
      <sz val="11"/>
      <color rgb="FFFF0000"/>
      <name val="Times New Roman"/>
      <family val="1"/>
      <charset val="204"/>
    </font>
    <font>
      <sz val="11"/>
      <color rgb="FF000000"/>
      <name val="Calibri"/>
      <family val="2"/>
      <charset val="204"/>
      <scheme val="minor"/>
    </font>
    <font>
      <sz val="10"/>
      <color rgb="FF000000"/>
      <name val="Arial"/>
      <family val="2"/>
      <charset val="204"/>
    </font>
  </fonts>
  <fills count="6">
    <fill>
      <patternFill patternType="none"/>
    </fill>
    <fill>
      <patternFill patternType="gray125"/>
    </fill>
    <fill>
      <patternFill patternType="solid">
        <fgColor indexed="65"/>
        <bgColor indexed="64"/>
      </patternFill>
    </fill>
    <fill>
      <patternFill patternType="solid">
        <fgColor rgb="FFCCFFFF"/>
      </patternFill>
    </fill>
    <fill>
      <patternFill patternType="solid">
        <fgColor rgb="FFFFFF99"/>
      </patternFill>
    </fill>
    <fill>
      <patternFill patternType="solid">
        <fgColor rgb="FFC0C0C0"/>
      </patternFill>
    </fill>
  </fills>
  <borders count="12">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s>
  <cellStyleXfs count="56">
    <xf numFmtId="0" fontId="0" fillId="0" borderId="0"/>
    <xf numFmtId="0" fontId="8" fillId="0" borderId="6">
      <alignment horizontal="left" wrapText="1" indent="2"/>
    </xf>
    <xf numFmtId="0" fontId="9" fillId="0" borderId="0"/>
    <xf numFmtId="0" fontId="12" fillId="0" borderId="7">
      <alignment vertical="top" wrapText="1"/>
    </xf>
    <xf numFmtId="0" fontId="11" fillId="2" borderId="0"/>
    <xf numFmtId="0" fontId="10" fillId="0" borderId="0"/>
    <xf numFmtId="0" fontId="15" fillId="0" borderId="0"/>
    <xf numFmtId="0" fontId="16" fillId="0" borderId="0">
      <alignment horizontal="left" wrapText="1"/>
    </xf>
    <xf numFmtId="0" fontId="16" fillId="0" borderId="0"/>
    <xf numFmtId="0" fontId="17" fillId="0" borderId="0">
      <alignment horizontal="center" wrapText="1"/>
    </xf>
    <xf numFmtId="0" fontId="17" fillId="0" borderId="0">
      <alignment horizontal="center"/>
    </xf>
    <xf numFmtId="0" fontId="16" fillId="0" borderId="0">
      <alignment horizontal="right"/>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8">
      <alignment horizontal="center" vertical="center" wrapText="1"/>
    </xf>
    <xf numFmtId="1" fontId="16" fillId="0" borderId="7">
      <alignment horizontal="center" vertical="top" shrinkToFit="1"/>
    </xf>
    <xf numFmtId="0" fontId="16" fillId="0" borderId="7">
      <alignment horizontal="left" vertical="top" wrapText="1"/>
    </xf>
    <xf numFmtId="0" fontId="16" fillId="0" borderId="7">
      <alignment horizontal="center" vertical="top" wrapText="1"/>
    </xf>
    <xf numFmtId="4" fontId="18" fillId="3" borderId="7">
      <alignment horizontal="right" vertical="top" shrinkToFit="1"/>
    </xf>
    <xf numFmtId="10" fontId="18" fillId="3" borderId="7">
      <alignment horizontal="center" vertical="top" shrinkToFit="1"/>
    </xf>
    <xf numFmtId="1" fontId="18" fillId="0" borderId="7">
      <alignment horizontal="left" vertical="top" shrinkToFit="1"/>
    </xf>
    <xf numFmtId="1" fontId="18" fillId="0" borderId="9">
      <alignment horizontal="left" vertical="top" shrinkToFit="1"/>
    </xf>
    <xf numFmtId="4" fontId="18" fillId="4" borderId="7">
      <alignment horizontal="right" vertical="top" shrinkToFit="1"/>
    </xf>
    <xf numFmtId="10" fontId="18" fillId="4" borderId="7">
      <alignment horizontal="center" vertical="top" shrinkToFit="1"/>
    </xf>
    <xf numFmtId="0" fontId="15" fillId="0" borderId="0"/>
    <xf numFmtId="0" fontId="15" fillId="0" borderId="0"/>
    <xf numFmtId="0" fontId="15" fillId="0" borderId="0"/>
    <xf numFmtId="0" fontId="16" fillId="0" borderId="0"/>
    <xf numFmtId="0" fontId="16" fillId="0" borderId="0"/>
    <xf numFmtId="0" fontId="16" fillId="5" borderId="0"/>
    <xf numFmtId="4" fontId="16" fillId="0" borderId="7">
      <alignment horizontal="right" vertical="top" shrinkToFit="1"/>
    </xf>
    <xf numFmtId="10" fontId="16" fillId="0" borderId="7">
      <alignment horizontal="center" vertical="top" shrinkToFit="1"/>
    </xf>
    <xf numFmtId="0" fontId="16" fillId="5" borderId="0">
      <alignment horizontal="left"/>
    </xf>
    <xf numFmtId="0" fontId="16" fillId="0" borderId="0">
      <alignment horizontal="left" wrapText="1"/>
    </xf>
    <xf numFmtId="0" fontId="17" fillId="0" borderId="0">
      <alignment horizontal="center" wrapText="1"/>
    </xf>
    <xf numFmtId="0" fontId="17" fillId="0" borderId="0">
      <alignment horizontal="center"/>
    </xf>
    <xf numFmtId="0" fontId="16" fillId="0" borderId="0">
      <alignment horizontal="right"/>
    </xf>
    <xf numFmtId="0" fontId="16" fillId="0" borderId="8">
      <alignment horizontal="center" vertical="center" wrapText="1"/>
    </xf>
    <xf numFmtId="0" fontId="16" fillId="0" borderId="7">
      <alignment horizontal="left" vertical="top" wrapText="1"/>
    </xf>
    <xf numFmtId="0" fontId="16" fillId="0" borderId="7">
      <alignment horizontal="center" vertical="top" wrapText="1"/>
    </xf>
    <xf numFmtId="4" fontId="18" fillId="3" borderId="7">
      <alignment horizontal="right" vertical="top" shrinkToFit="1"/>
    </xf>
    <xf numFmtId="10" fontId="18" fillId="3" borderId="7">
      <alignment horizontal="center" vertical="top" shrinkToFit="1"/>
    </xf>
    <xf numFmtId="1" fontId="18" fillId="0" borderId="7">
      <alignment horizontal="left" vertical="top" shrinkToFit="1"/>
    </xf>
    <xf numFmtId="1" fontId="18" fillId="0" borderId="9">
      <alignment horizontal="left" vertical="top" shrinkToFit="1"/>
    </xf>
    <xf numFmtId="4" fontId="18" fillId="4" borderId="7">
      <alignment horizontal="right" vertical="top" shrinkToFit="1"/>
    </xf>
    <xf numFmtId="10" fontId="18" fillId="4" borderId="7">
      <alignment horizontal="center" vertical="top" shrinkToFit="1"/>
    </xf>
    <xf numFmtId="0" fontId="25" fillId="0" borderId="0"/>
    <xf numFmtId="0" fontId="25" fillId="0" borderId="0"/>
    <xf numFmtId="0" fontId="26" fillId="5" borderId="0"/>
    <xf numFmtId="4" fontId="16" fillId="0" borderId="7">
      <alignment horizontal="right" vertical="top" shrinkToFit="1"/>
    </xf>
    <xf numFmtId="10" fontId="16" fillId="0" borderId="7">
      <alignment horizontal="center" vertical="top" shrinkToFit="1"/>
    </xf>
  </cellStyleXfs>
  <cellXfs count="63">
    <xf numFmtId="0" fontId="0" fillId="0" borderId="0" xfId="0"/>
    <xf numFmtId="49" fontId="1" fillId="0" borderId="1" xfId="0" applyNumberFormat="1" applyFont="1" applyBorder="1"/>
    <xf numFmtId="49" fontId="1" fillId="0" borderId="2" xfId="0" applyNumberFormat="1" applyFont="1" applyBorder="1"/>
    <xf numFmtId="49" fontId="1" fillId="0" borderId="3" xfId="0" applyNumberFormat="1" applyFont="1" applyBorder="1"/>
    <xf numFmtId="164" fontId="2" fillId="0" borderId="4" xfId="0" applyNumberFormat="1" applyFont="1" applyBorder="1" applyAlignment="1">
      <alignment wrapText="1"/>
    </xf>
    <xf numFmtId="0" fontId="1" fillId="0" borderId="4" xfId="0" applyFont="1" applyBorder="1" applyAlignment="1">
      <alignment shrinkToFit="1"/>
    </xf>
    <xf numFmtId="49" fontId="1" fillId="0" borderId="0" xfId="0" applyNumberFormat="1" applyFont="1"/>
    <xf numFmtId="0" fontId="2" fillId="0" borderId="0" xfId="0" applyFont="1" applyAlignment="1">
      <alignment wrapText="1"/>
    </xf>
    <xf numFmtId="49" fontId="0" fillId="0" borderId="0" xfId="0" applyNumberFormat="1"/>
    <xf numFmtId="0" fontId="4" fillId="0" borderId="0" xfId="0" applyFont="1" applyAlignment="1">
      <alignment wrapText="1"/>
    </xf>
    <xf numFmtId="0" fontId="5" fillId="0" borderId="0" xfId="0" applyFont="1" applyAlignment="1">
      <alignment wrapText="1"/>
    </xf>
    <xf numFmtId="164" fontId="7" fillId="0" borderId="4" xfId="0" applyNumberFormat="1" applyFont="1" applyBorder="1" applyAlignment="1">
      <alignment wrapText="1"/>
    </xf>
    <xf numFmtId="0" fontId="6" fillId="0" borderId="4" xfId="0" applyFont="1" applyBorder="1" applyAlignment="1">
      <alignment shrinkToFit="1"/>
    </xf>
    <xf numFmtId="0" fontId="5" fillId="0" borderId="0" xfId="0" applyFont="1"/>
    <xf numFmtId="0" fontId="3" fillId="0" borderId="4" xfId="0" applyFont="1" applyBorder="1"/>
    <xf numFmtId="0" fontId="5" fillId="0" borderId="5" xfId="0" applyFont="1" applyBorder="1"/>
    <xf numFmtId="0" fontId="1" fillId="0" borderId="0" xfId="0" applyFont="1" applyAlignment="1">
      <alignment horizontal="right"/>
    </xf>
    <xf numFmtId="165" fontId="5" fillId="0" borderId="0" xfId="0" applyNumberFormat="1" applyFont="1" applyAlignment="1">
      <alignment shrinkToFit="1"/>
    </xf>
    <xf numFmtId="49" fontId="13" fillId="0" borderId="0" xfId="0" applyNumberFormat="1" applyFont="1"/>
    <xf numFmtId="0" fontId="13" fillId="0" borderId="0" xfId="0" applyFont="1"/>
    <xf numFmtId="49" fontId="3" fillId="0" borderId="0" xfId="0" applyNumberFormat="1" applyFont="1" applyAlignment="1">
      <alignment horizontal="center"/>
    </xf>
    <xf numFmtId="0" fontId="3" fillId="0" borderId="0" xfId="0" applyFont="1"/>
    <xf numFmtId="165" fontId="6" fillId="0" borderId="0" xfId="0" applyNumberFormat="1" applyFont="1" applyAlignment="1">
      <alignment shrinkToFit="1"/>
    </xf>
    <xf numFmtId="0" fontId="14" fillId="0" borderId="0" xfId="0" applyFont="1" applyAlignment="1">
      <alignment horizontal="right"/>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49" fontId="4" fillId="0" borderId="4" xfId="0" quotePrefix="1" applyNumberFormat="1" applyFont="1" applyBorder="1" applyAlignment="1">
      <alignment wrapText="1"/>
    </xf>
    <xf numFmtId="0" fontId="4" fillId="0" borderId="4" xfId="0" quotePrefix="1" applyFont="1" applyBorder="1" applyAlignment="1">
      <alignment wrapText="1"/>
    </xf>
    <xf numFmtId="49" fontId="5" fillId="0" borderId="4" xfId="0" quotePrefix="1" applyNumberFormat="1" applyFont="1" applyBorder="1" applyAlignment="1">
      <alignment wrapText="1"/>
    </xf>
    <xf numFmtId="0" fontId="5" fillId="0" borderId="4" xfId="0" quotePrefix="1" applyFont="1" applyBorder="1" applyAlignment="1">
      <alignment wrapText="1"/>
    </xf>
    <xf numFmtId="49" fontId="6" fillId="0" borderId="4" xfId="0" applyNumberFormat="1" applyFont="1" applyBorder="1"/>
    <xf numFmtId="49" fontId="1" fillId="0" borderId="4" xfId="0" applyNumberFormat="1" applyFont="1" applyBorder="1"/>
    <xf numFmtId="4" fontId="20" fillId="0" borderId="4" xfId="0" applyNumberFormat="1" applyFont="1" applyBorder="1" applyAlignment="1">
      <alignment shrinkToFit="1"/>
    </xf>
    <xf numFmtId="0" fontId="19" fillId="0" borderId="3" xfId="19" applyFont="1" applyBorder="1" applyAlignment="1">
      <alignment horizontal="left" vertical="top" wrapText="1"/>
    </xf>
    <xf numFmtId="0" fontId="19" fillId="0" borderId="5" xfId="19" applyFont="1" applyBorder="1" applyAlignment="1">
      <alignment horizontal="left" vertical="top" wrapText="1"/>
    </xf>
    <xf numFmtId="164" fontId="7" fillId="0" borderId="10" xfId="0" applyNumberFormat="1" applyFont="1" applyBorder="1" applyAlignment="1">
      <alignment wrapText="1"/>
    </xf>
    <xf numFmtId="164" fontId="7" fillId="0" borderId="11" xfId="0" applyNumberFormat="1" applyFont="1" applyBorder="1" applyAlignment="1">
      <alignment wrapText="1"/>
    </xf>
    <xf numFmtId="164" fontId="2" fillId="0" borderId="10" xfId="0" applyNumberFormat="1" applyFont="1" applyBorder="1" applyAlignment="1">
      <alignment wrapText="1"/>
    </xf>
    <xf numFmtId="0" fontId="19" fillId="0" borderId="4" xfId="19" applyFont="1" applyBorder="1" applyAlignment="1">
      <alignment horizontal="left" vertical="top" wrapText="1"/>
    </xf>
    <xf numFmtId="164" fontId="2" fillId="0" borderId="11" xfId="0" applyNumberFormat="1" applyFont="1" applyBorder="1" applyAlignment="1">
      <alignment wrapText="1"/>
    </xf>
    <xf numFmtId="2" fontId="21" fillId="0" borderId="0" xfId="0" applyNumberFormat="1" applyFont="1" applyAlignment="1">
      <alignment shrinkToFit="1"/>
    </xf>
    <xf numFmtId="0" fontId="21" fillId="0" borderId="0" xfId="0" applyFont="1" applyAlignment="1">
      <alignment shrinkToFit="1"/>
    </xf>
    <xf numFmtId="0" fontId="9" fillId="0" borderId="0" xfId="0" applyFont="1"/>
    <xf numFmtId="2" fontId="5" fillId="0" borderId="0" xfId="0" applyNumberFormat="1" applyFont="1"/>
    <xf numFmtId="0" fontId="6" fillId="0" borderId="0" xfId="0" applyFont="1" applyAlignment="1">
      <alignment shrinkToFit="1"/>
    </xf>
    <xf numFmtId="2" fontId="0" fillId="0" borderId="0" xfId="0" applyNumberFormat="1"/>
    <xf numFmtId="4" fontId="6" fillId="0" borderId="4" xfId="0" applyNumberFormat="1" applyFont="1" applyBorder="1" applyAlignment="1">
      <alignment shrinkToFit="1"/>
    </xf>
    <xf numFmtId="4" fontId="1" fillId="0" borderId="4" xfId="0" applyNumberFormat="1" applyFont="1" applyBorder="1" applyAlignment="1">
      <alignment shrinkToFit="1"/>
    </xf>
    <xf numFmtId="4" fontId="3" fillId="0" borderId="4" xfId="0" applyNumberFormat="1" applyFont="1" applyBorder="1" applyAlignment="1">
      <alignment shrinkToFit="1"/>
    </xf>
    <xf numFmtId="4" fontId="22" fillId="0" borderId="4" xfId="0" applyNumberFormat="1" applyFont="1" applyBorder="1"/>
    <xf numFmtId="4" fontId="9" fillId="0" borderId="4" xfId="0" applyNumberFormat="1" applyFont="1" applyBorder="1"/>
    <xf numFmtId="4" fontId="5" fillId="0" borderId="4" xfId="0" applyNumberFormat="1" applyFont="1" applyBorder="1"/>
    <xf numFmtId="164" fontId="2" fillId="0" borderId="4" xfId="0" applyNumberFormat="1" applyFont="1" applyBorder="1" applyAlignment="1">
      <alignment vertical="top" wrapText="1"/>
    </xf>
    <xf numFmtId="164" fontId="23" fillId="0" borderId="4" xfId="0" applyNumberFormat="1" applyFont="1" applyBorder="1" applyAlignment="1">
      <alignment vertical="top" wrapText="1"/>
    </xf>
    <xf numFmtId="164" fontId="23" fillId="0" borderId="4" xfId="0" applyNumberFormat="1" applyFont="1" applyBorder="1" applyAlignment="1">
      <alignment wrapText="1"/>
    </xf>
    <xf numFmtId="4" fontId="14" fillId="0" borderId="4" xfId="0" applyNumberFormat="1" applyFont="1" applyBorder="1" applyAlignment="1">
      <alignment shrinkToFit="1"/>
    </xf>
    <xf numFmtId="4" fontId="24" fillId="0" borderId="4" xfId="0" applyNumberFormat="1" applyFont="1" applyBorder="1" applyAlignment="1">
      <alignment shrinkToFit="1"/>
    </xf>
    <xf numFmtId="49" fontId="13" fillId="0" borderId="0" xfId="0" applyNumberFormat="1" applyFont="1" applyAlignment="1">
      <alignment horizontal="left" wrapText="1"/>
    </xf>
    <xf numFmtId="0" fontId="13" fillId="0" borderId="0" xfId="0" applyFont="1" applyAlignment="1">
      <alignment horizontal="left" wrapText="1"/>
    </xf>
    <xf numFmtId="0" fontId="1" fillId="0" borderId="0" xfId="0" applyFont="1" applyAlignment="1">
      <alignment horizontal="right"/>
    </xf>
    <xf numFmtId="0" fontId="3" fillId="0" borderId="0" xfId="0" applyFont="1" applyAlignment="1">
      <alignment horizontal="center" vertical="center" wrapText="1"/>
    </xf>
    <xf numFmtId="49" fontId="3" fillId="0" borderId="4" xfId="0" applyNumberFormat="1" applyFont="1" applyBorder="1" applyAlignment="1">
      <alignment horizontal="center" vertical="center"/>
    </xf>
    <xf numFmtId="49" fontId="3" fillId="0" borderId="4" xfId="0" applyNumberFormat="1" applyFont="1" applyBorder="1" applyAlignment="1">
      <alignment horizontal="center"/>
    </xf>
  </cellXfs>
  <cellStyles count="56">
    <cellStyle name="br" xfId="31"/>
    <cellStyle name="col" xfId="30"/>
    <cellStyle name="style0" xfId="32"/>
    <cellStyle name="style0 2" xfId="51"/>
    <cellStyle name="td" xfId="33"/>
    <cellStyle name="td 2" xfId="52"/>
    <cellStyle name="tr" xfId="29"/>
    <cellStyle name="xl21" xfId="34"/>
    <cellStyle name="xl21 2" xfId="53"/>
    <cellStyle name="xl22" xfId="12"/>
    <cellStyle name="xl23" xfId="20"/>
    <cellStyle name="xl24" xfId="8"/>
    <cellStyle name="xl25" xfId="13"/>
    <cellStyle name="xl25 2" xfId="44"/>
    <cellStyle name="xl26" xfId="22"/>
    <cellStyle name="xl26 2" xfId="47"/>
    <cellStyle name="xl27" xfId="14"/>
    <cellStyle name="xl27 2" xfId="48"/>
    <cellStyle name="xl28" xfId="15"/>
    <cellStyle name="xl28 2" xfId="54"/>
    <cellStyle name="xl29" xfId="16"/>
    <cellStyle name="xl29 2" xfId="49"/>
    <cellStyle name="xl30" xfId="18"/>
    <cellStyle name="xl30 2" xfId="38"/>
    <cellStyle name="xl31" xfId="1"/>
    <cellStyle name="xl31 2" xfId="17"/>
    <cellStyle name="xl31 3" xfId="42"/>
    <cellStyle name="xl32" xfId="25"/>
    <cellStyle name="xl32 2" xfId="55"/>
    <cellStyle name="xl33" xfId="26"/>
    <cellStyle name="xl33 2" xfId="50"/>
    <cellStyle name="xl34" xfId="35"/>
    <cellStyle name="xl34 2" xfId="39"/>
    <cellStyle name="xl35" xfId="27"/>
    <cellStyle name="xl35 2" xfId="40"/>
    <cellStyle name="xl36" xfId="7"/>
    <cellStyle name="xl36 2" xfId="41"/>
    <cellStyle name="xl37" xfId="19"/>
    <cellStyle name="xl37 2" xfId="43"/>
    <cellStyle name="xl38" xfId="36"/>
    <cellStyle name="xl38 2" xfId="45"/>
    <cellStyle name="xl39" xfId="28"/>
    <cellStyle name="xl39 2" xfId="46"/>
    <cellStyle name="xl40" xfId="9"/>
    <cellStyle name="xl41" xfId="10"/>
    <cellStyle name="xl42" xfId="11"/>
    <cellStyle name="xl43" xfId="3"/>
    <cellStyle name="xl43 2" xfId="37"/>
    <cellStyle name="xl44" xfId="21"/>
    <cellStyle name="xl45" xfId="23"/>
    <cellStyle name="xl46" xfId="24"/>
    <cellStyle name="Обычный" xfId="0" builtinId="0"/>
    <cellStyle name="Обычный 2" xfId="4"/>
    <cellStyle name="Обычный 3" xfId="5"/>
    <cellStyle name="Обычный 4" xfId="2"/>
    <cellStyle name="Обычный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6"/>
  <sheetViews>
    <sheetView tabSelected="1" topLeftCell="A2" zoomScaleNormal="100" zoomScaleSheetLayoutView="75" workbookViewId="0">
      <selection activeCell="E99" sqref="E99"/>
    </sheetView>
  </sheetViews>
  <sheetFormatPr defaultRowHeight="14.4" x14ac:dyDescent="0.3"/>
  <cols>
    <col min="1" max="1" width="10.109375" style="8" bestFit="1" customWidth="1"/>
    <col min="2" max="2" width="3.33203125" style="8" customWidth="1"/>
    <col min="3" max="3" width="5.5546875" style="8" bestFit="1" customWidth="1"/>
    <col min="4" max="4" width="4.88671875" style="8" bestFit="1" customWidth="1"/>
    <col min="5" max="5" width="54.6640625" customWidth="1"/>
    <col min="6" max="6" width="13.44140625" customWidth="1"/>
    <col min="7" max="7" width="10.44140625" bestFit="1" customWidth="1"/>
    <col min="252" max="252" width="10.109375" bestFit="1" customWidth="1"/>
    <col min="253" max="253" width="3.33203125" customWidth="1"/>
    <col min="254" max="254" width="5.5546875" bestFit="1" customWidth="1"/>
    <col min="255" max="255" width="4.88671875" bestFit="1" customWidth="1"/>
    <col min="256" max="256" width="47.88671875" customWidth="1"/>
    <col min="257" max="257" width="14.88671875" customWidth="1"/>
    <col min="258" max="258" width="0" hidden="1" customWidth="1"/>
    <col min="259" max="259" width="14.88671875" customWidth="1"/>
    <col min="260" max="260" width="0" hidden="1" customWidth="1"/>
    <col min="261" max="261" width="14.88671875" customWidth="1"/>
    <col min="262" max="262" width="0" hidden="1" customWidth="1"/>
    <col min="508" max="508" width="10.109375" bestFit="1" customWidth="1"/>
    <col min="509" max="509" width="3.33203125" customWidth="1"/>
    <col min="510" max="510" width="5.5546875" bestFit="1" customWidth="1"/>
    <col min="511" max="511" width="4.88671875" bestFit="1" customWidth="1"/>
    <col min="512" max="512" width="47.88671875" customWidth="1"/>
    <col min="513" max="513" width="14.88671875" customWidth="1"/>
    <col min="514" max="514" width="0" hidden="1" customWidth="1"/>
    <col min="515" max="515" width="14.88671875" customWidth="1"/>
    <col min="516" max="516" width="0" hidden="1" customWidth="1"/>
    <col min="517" max="517" width="14.88671875" customWidth="1"/>
    <col min="518" max="518" width="0" hidden="1" customWidth="1"/>
    <col min="764" max="764" width="10.109375" bestFit="1" customWidth="1"/>
    <col min="765" max="765" width="3.33203125" customWidth="1"/>
    <col min="766" max="766" width="5.5546875" bestFit="1" customWidth="1"/>
    <col min="767" max="767" width="4.88671875" bestFit="1" customWidth="1"/>
    <col min="768" max="768" width="47.88671875" customWidth="1"/>
    <col min="769" max="769" width="14.88671875" customWidth="1"/>
    <col min="770" max="770" width="0" hidden="1" customWidth="1"/>
    <col min="771" max="771" width="14.88671875" customWidth="1"/>
    <col min="772" max="772" width="0" hidden="1" customWidth="1"/>
    <col min="773" max="773" width="14.88671875" customWidth="1"/>
    <col min="774" max="774" width="0" hidden="1" customWidth="1"/>
    <col min="1020" max="1020" width="10.109375" bestFit="1" customWidth="1"/>
    <col min="1021" max="1021" width="3.33203125" customWidth="1"/>
    <col min="1022" max="1022" width="5.5546875" bestFit="1" customWidth="1"/>
    <col min="1023" max="1023" width="4.88671875" bestFit="1" customWidth="1"/>
    <col min="1024" max="1024" width="47.88671875" customWidth="1"/>
    <col min="1025" max="1025" width="14.88671875" customWidth="1"/>
    <col min="1026" max="1026" width="0" hidden="1" customWidth="1"/>
    <col min="1027" max="1027" width="14.88671875" customWidth="1"/>
    <col min="1028" max="1028" width="0" hidden="1" customWidth="1"/>
    <col min="1029" max="1029" width="14.88671875" customWidth="1"/>
    <col min="1030" max="1030" width="0" hidden="1" customWidth="1"/>
    <col min="1276" max="1276" width="10.109375" bestFit="1" customWidth="1"/>
    <col min="1277" max="1277" width="3.33203125" customWidth="1"/>
    <col min="1278" max="1278" width="5.5546875" bestFit="1" customWidth="1"/>
    <col min="1279" max="1279" width="4.88671875" bestFit="1" customWidth="1"/>
    <col min="1280" max="1280" width="47.88671875" customWidth="1"/>
    <col min="1281" max="1281" width="14.88671875" customWidth="1"/>
    <col min="1282" max="1282" width="0" hidden="1" customWidth="1"/>
    <col min="1283" max="1283" width="14.88671875" customWidth="1"/>
    <col min="1284" max="1284" width="0" hidden="1" customWidth="1"/>
    <col min="1285" max="1285" width="14.88671875" customWidth="1"/>
    <col min="1286" max="1286" width="0" hidden="1" customWidth="1"/>
    <col min="1532" max="1532" width="10.109375" bestFit="1" customWidth="1"/>
    <col min="1533" max="1533" width="3.33203125" customWidth="1"/>
    <col min="1534" max="1534" width="5.5546875" bestFit="1" customWidth="1"/>
    <col min="1535" max="1535" width="4.88671875" bestFit="1" customWidth="1"/>
    <col min="1536" max="1536" width="47.88671875" customWidth="1"/>
    <col min="1537" max="1537" width="14.88671875" customWidth="1"/>
    <col min="1538" max="1538" width="0" hidden="1" customWidth="1"/>
    <col min="1539" max="1539" width="14.88671875" customWidth="1"/>
    <col min="1540" max="1540" width="0" hidden="1" customWidth="1"/>
    <col min="1541" max="1541" width="14.88671875" customWidth="1"/>
    <col min="1542" max="1542" width="0" hidden="1" customWidth="1"/>
    <col min="1788" max="1788" width="10.109375" bestFit="1" customWidth="1"/>
    <col min="1789" max="1789" width="3.33203125" customWidth="1"/>
    <col min="1790" max="1790" width="5.5546875" bestFit="1" customWidth="1"/>
    <col min="1791" max="1791" width="4.88671875" bestFit="1" customWidth="1"/>
    <col min="1792" max="1792" width="47.88671875" customWidth="1"/>
    <col min="1793" max="1793" width="14.88671875" customWidth="1"/>
    <col min="1794" max="1794" width="0" hidden="1" customWidth="1"/>
    <col min="1795" max="1795" width="14.88671875" customWidth="1"/>
    <col min="1796" max="1796" width="0" hidden="1" customWidth="1"/>
    <col min="1797" max="1797" width="14.88671875" customWidth="1"/>
    <col min="1798" max="1798" width="0" hidden="1" customWidth="1"/>
    <col min="2044" max="2044" width="10.109375" bestFit="1" customWidth="1"/>
    <col min="2045" max="2045" width="3.33203125" customWidth="1"/>
    <col min="2046" max="2046" width="5.5546875" bestFit="1" customWidth="1"/>
    <col min="2047" max="2047" width="4.88671875" bestFit="1" customWidth="1"/>
    <col min="2048" max="2048" width="47.88671875" customWidth="1"/>
    <col min="2049" max="2049" width="14.88671875" customWidth="1"/>
    <col min="2050" max="2050" width="0" hidden="1" customWidth="1"/>
    <col min="2051" max="2051" width="14.88671875" customWidth="1"/>
    <col min="2052" max="2052" width="0" hidden="1" customWidth="1"/>
    <col min="2053" max="2053" width="14.88671875" customWidth="1"/>
    <col min="2054" max="2054" width="0" hidden="1" customWidth="1"/>
    <col min="2300" max="2300" width="10.109375" bestFit="1" customWidth="1"/>
    <col min="2301" max="2301" width="3.33203125" customWidth="1"/>
    <col min="2302" max="2302" width="5.5546875" bestFit="1" customWidth="1"/>
    <col min="2303" max="2303" width="4.88671875" bestFit="1" customWidth="1"/>
    <col min="2304" max="2304" width="47.88671875" customWidth="1"/>
    <col min="2305" max="2305" width="14.88671875" customWidth="1"/>
    <col min="2306" max="2306" width="0" hidden="1" customWidth="1"/>
    <col min="2307" max="2307" width="14.88671875" customWidth="1"/>
    <col min="2308" max="2308" width="0" hidden="1" customWidth="1"/>
    <col min="2309" max="2309" width="14.88671875" customWidth="1"/>
    <col min="2310" max="2310" width="0" hidden="1" customWidth="1"/>
    <col min="2556" max="2556" width="10.109375" bestFit="1" customWidth="1"/>
    <col min="2557" max="2557" width="3.33203125" customWidth="1"/>
    <col min="2558" max="2558" width="5.5546875" bestFit="1" customWidth="1"/>
    <col min="2559" max="2559" width="4.88671875" bestFit="1" customWidth="1"/>
    <col min="2560" max="2560" width="47.88671875" customWidth="1"/>
    <col min="2561" max="2561" width="14.88671875" customWidth="1"/>
    <col min="2562" max="2562" width="0" hidden="1" customWidth="1"/>
    <col min="2563" max="2563" width="14.88671875" customWidth="1"/>
    <col min="2564" max="2564" width="0" hidden="1" customWidth="1"/>
    <col min="2565" max="2565" width="14.88671875" customWidth="1"/>
    <col min="2566" max="2566" width="0" hidden="1" customWidth="1"/>
    <col min="2812" max="2812" width="10.109375" bestFit="1" customWidth="1"/>
    <col min="2813" max="2813" width="3.33203125" customWidth="1"/>
    <col min="2814" max="2814" width="5.5546875" bestFit="1" customWidth="1"/>
    <col min="2815" max="2815" width="4.88671875" bestFit="1" customWidth="1"/>
    <col min="2816" max="2816" width="47.88671875" customWidth="1"/>
    <col min="2817" max="2817" width="14.88671875" customWidth="1"/>
    <col min="2818" max="2818" width="0" hidden="1" customWidth="1"/>
    <col min="2819" max="2819" width="14.88671875" customWidth="1"/>
    <col min="2820" max="2820" width="0" hidden="1" customWidth="1"/>
    <col min="2821" max="2821" width="14.88671875" customWidth="1"/>
    <col min="2822" max="2822" width="0" hidden="1" customWidth="1"/>
    <col min="3068" max="3068" width="10.109375" bestFit="1" customWidth="1"/>
    <col min="3069" max="3069" width="3.33203125" customWidth="1"/>
    <col min="3070" max="3070" width="5.5546875" bestFit="1" customWidth="1"/>
    <col min="3071" max="3071" width="4.88671875" bestFit="1" customWidth="1"/>
    <col min="3072" max="3072" width="47.88671875" customWidth="1"/>
    <col min="3073" max="3073" width="14.88671875" customWidth="1"/>
    <col min="3074" max="3074" width="0" hidden="1" customWidth="1"/>
    <col min="3075" max="3075" width="14.88671875" customWidth="1"/>
    <col min="3076" max="3076" width="0" hidden="1" customWidth="1"/>
    <col min="3077" max="3077" width="14.88671875" customWidth="1"/>
    <col min="3078" max="3078" width="0" hidden="1" customWidth="1"/>
    <col min="3324" max="3324" width="10.109375" bestFit="1" customWidth="1"/>
    <col min="3325" max="3325" width="3.33203125" customWidth="1"/>
    <col min="3326" max="3326" width="5.5546875" bestFit="1" customWidth="1"/>
    <col min="3327" max="3327" width="4.88671875" bestFit="1" customWidth="1"/>
    <col min="3328" max="3328" width="47.88671875" customWidth="1"/>
    <col min="3329" max="3329" width="14.88671875" customWidth="1"/>
    <col min="3330" max="3330" width="0" hidden="1" customWidth="1"/>
    <col min="3331" max="3331" width="14.88671875" customWidth="1"/>
    <col min="3332" max="3332" width="0" hidden="1" customWidth="1"/>
    <col min="3333" max="3333" width="14.88671875" customWidth="1"/>
    <col min="3334" max="3334" width="0" hidden="1" customWidth="1"/>
    <col min="3580" max="3580" width="10.109375" bestFit="1" customWidth="1"/>
    <col min="3581" max="3581" width="3.33203125" customWidth="1"/>
    <col min="3582" max="3582" width="5.5546875" bestFit="1" customWidth="1"/>
    <col min="3583" max="3583" width="4.88671875" bestFit="1" customWidth="1"/>
    <col min="3584" max="3584" width="47.88671875" customWidth="1"/>
    <col min="3585" max="3585" width="14.88671875" customWidth="1"/>
    <col min="3586" max="3586" width="0" hidden="1" customWidth="1"/>
    <col min="3587" max="3587" width="14.88671875" customWidth="1"/>
    <col min="3588" max="3588" width="0" hidden="1" customWidth="1"/>
    <col min="3589" max="3589" width="14.88671875" customWidth="1"/>
    <col min="3590" max="3590" width="0" hidden="1" customWidth="1"/>
    <col min="3836" max="3836" width="10.109375" bestFit="1" customWidth="1"/>
    <col min="3837" max="3837" width="3.33203125" customWidth="1"/>
    <col min="3838" max="3838" width="5.5546875" bestFit="1" customWidth="1"/>
    <col min="3839" max="3839" width="4.88671875" bestFit="1" customWidth="1"/>
    <col min="3840" max="3840" width="47.88671875" customWidth="1"/>
    <col min="3841" max="3841" width="14.88671875" customWidth="1"/>
    <col min="3842" max="3842" width="0" hidden="1" customWidth="1"/>
    <col min="3843" max="3843" width="14.88671875" customWidth="1"/>
    <col min="3844" max="3844" width="0" hidden="1" customWidth="1"/>
    <col min="3845" max="3845" width="14.88671875" customWidth="1"/>
    <col min="3846" max="3846" width="0" hidden="1" customWidth="1"/>
    <col min="4092" max="4092" width="10.109375" bestFit="1" customWidth="1"/>
    <col min="4093" max="4093" width="3.33203125" customWidth="1"/>
    <col min="4094" max="4094" width="5.5546875" bestFit="1" customWidth="1"/>
    <col min="4095" max="4095" width="4.88671875" bestFit="1" customWidth="1"/>
    <col min="4096" max="4096" width="47.88671875" customWidth="1"/>
    <col min="4097" max="4097" width="14.88671875" customWidth="1"/>
    <col min="4098" max="4098" width="0" hidden="1" customWidth="1"/>
    <col min="4099" max="4099" width="14.88671875" customWidth="1"/>
    <col min="4100" max="4100" width="0" hidden="1" customWidth="1"/>
    <col min="4101" max="4101" width="14.88671875" customWidth="1"/>
    <col min="4102" max="4102" width="0" hidden="1" customWidth="1"/>
    <col min="4348" max="4348" width="10.109375" bestFit="1" customWidth="1"/>
    <col min="4349" max="4349" width="3.33203125" customWidth="1"/>
    <col min="4350" max="4350" width="5.5546875" bestFit="1" customWidth="1"/>
    <col min="4351" max="4351" width="4.88671875" bestFit="1" customWidth="1"/>
    <col min="4352" max="4352" width="47.88671875" customWidth="1"/>
    <col min="4353" max="4353" width="14.88671875" customWidth="1"/>
    <col min="4354" max="4354" width="0" hidden="1" customWidth="1"/>
    <col min="4355" max="4355" width="14.88671875" customWidth="1"/>
    <col min="4356" max="4356" width="0" hidden="1" customWidth="1"/>
    <col min="4357" max="4357" width="14.88671875" customWidth="1"/>
    <col min="4358" max="4358" width="0" hidden="1" customWidth="1"/>
    <col min="4604" max="4604" width="10.109375" bestFit="1" customWidth="1"/>
    <col min="4605" max="4605" width="3.33203125" customWidth="1"/>
    <col min="4606" max="4606" width="5.5546875" bestFit="1" customWidth="1"/>
    <col min="4607" max="4607" width="4.88671875" bestFit="1" customWidth="1"/>
    <col min="4608" max="4608" width="47.88671875" customWidth="1"/>
    <col min="4609" max="4609" width="14.88671875" customWidth="1"/>
    <col min="4610" max="4610" width="0" hidden="1" customWidth="1"/>
    <col min="4611" max="4611" width="14.88671875" customWidth="1"/>
    <col min="4612" max="4612" width="0" hidden="1" customWidth="1"/>
    <col min="4613" max="4613" width="14.88671875" customWidth="1"/>
    <col min="4614" max="4614" width="0" hidden="1" customWidth="1"/>
    <col min="4860" max="4860" width="10.109375" bestFit="1" customWidth="1"/>
    <col min="4861" max="4861" width="3.33203125" customWidth="1"/>
    <col min="4862" max="4862" width="5.5546875" bestFit="1" customWidth="1"/>
    <col min="4863" max="4863" width="4.88671875" bestFit="1" customWidth="1"/>
    <col min="4864" max="4864" width="47.88671875" customWidth="1"/>
    <col min="4865" max="4865" width="14.88671875" customWidth="1"/>
    <col min="4866" max="4866" width="0" hidden="1" customWidth="1"/>
    <col min="4867" max="4867" width="14.88671875" customWidth="1"/>
    <col min="4868" max="4868" width="0" hidden="1" customWidth="1"/>
    <col min="4869" max="4869" width="14.88671875" customWidth="1"/>
    <col min="4870" max="4870" width="0" hidden="1" customWidth="1"/>
    <col min="5116" max="5116" width="10.109375" bestFit="1" customWidth="1"/>
    <col min="5117" max="5117" width="3.33203125" customWidth="1"/>
    <col min="5118" max="5118" width="5.5546875" bestFit="1" customWidth="1"/>
    <col min="5119" max="5119" width="4.88671875" bestFit="1" customWidth="1"/>
    <col min="5120" max="5120" width="47.88671875" customWidth="1"/>
    <col min="5121" max="5121" width="14.88671875" customWidth="1"/>
    <col min="5122" max="5122" width="0" hidden="1" customWidth="1"/>
    <col min="5123" max="5123" width="14.88671875" customWidth="1"/>
    <col min="5124" max="5124" width="0" hidden="1" customWidth="1"/>
    <col min="5125" max="5125" width="14.88671875" customWidth="1"/>
    <col min="5126" max="5126" width="0" hidden="1" customWidth="1"/>
    <col min="5372" max="5372" width="10.109375" bestFit="1" customWidth="1"/>
    <col min="5373" max="5373" width="3.33203125" customWidth="1"/>
    <col min="5374" max="5374" width="5.5546875" bestFit="1" customWidth="1"/>
    <col min="5375" max="5375" width="4.88671875" bestFit="1" customWidth="1"/>
    <col min="5376" max="5376" width="47.88671875" customWidth="1"/>
    <col min="5377" max="5377" width="14.88671875" customWidth="1"/>
    <col min="5378" max="5378" width="0" hidden="1" customWidth="1"/>
    <col min="5379" max="5379" width="14.88671875" customWidth="1"/>
    <col min="5380" max="5380" width="0" hidden="1" customWidth="1"/>
    <col min="5381" max="5381" width="14.88671875" customWidth="1"/>
    <col min="5382" max="5382" width="0" hidden="1" customWidth="1"/>
    <col min="5628" max="5628" width="10.109375" bestFit="1" customWidth="1"/>
    <col min="5629" max="5629" width="3.33203125" customWidth="1"/>
    <col min="5630" max="5630" width="5.5546875" bestFit="1" customWidth="1"/>
    <col min="5631" max="5631" width="4.88671875" bestFit="1" customWidth="1"/>
    <col min="5632" max="5632" width="47.88671875" customWidth="1"/>
    <col min="5633" max="5633" width="14.88671875" customWidth="1"/>
    <col min="5634" max="5634" width="0" hidden="1" customWidth="1"/>
    <col min="5635" max="5635" width="14.88671875" customWidth="1"/>
    <col min="5636" max="5636" width="0" hidden="1" customWidth="1"/>
    <col min="5637" max="5637" width="14.88671875" customWidth="1"/>
    <col min="5638" max="5638" width="0" hidden="1" customWidth="1"/>
    <col min="5884" max="5884" width="10.109375" bestFit="1" customWidth="1"/>
    <col min="5885" max="5885" width="3.33203125" customWidth="1"/>
    <col min="5886" max="5886" width="5.5546875" bestFit="1" customWidth="1"/>
    <col min="5887" max="5887" width="4.88671875" bestFit="1" customWidth="1"/>
    <col min="5888" max="5888" width="47.88671875" customWidth="1"/>
    <col min="5889" max="5889" width="14.88671875" customWidth="1"/>
    <col min="5890" max="5890" width="0" hidden="1" customWidth="1"/>
    <col min="5891" max="5891" width="14.88671875" customWidth="1"/>
    <col min="5892" max="5892" width="0" hidden="1" customWidth="1"/>
    <col min="5893" max="5893" width="14.88671875" customWidth="1"/>
    <col min="5894" max="5894" width="0" hidden="1" customWidth="1"/>
    <col min="6140" max="6140" width="10.109375" bestFit="1" customWidth="1"/>
    <col min="6141" max="6141" width="3.33203125" customWidth="1"/>
    <col min="6142" max="6142" width="5.5546875" bestFit="1" customWidth="1"/>
    <col min="6143" max="6143" width="4.88671875" bestFit="1" customWidth="1"/>
    <col min="6144" max="6144" width="47.88671875" customWidth="1"/>
    <col min="6145" max="6145" width="14.88671875" customWidth="1"/>
    <col min="6146" max="6146" width="0" hidden="1" customWidth="1"/>
    <col min="6147" max="6147" width="14.88671875" customWidth="1"/>
    <col min="6148" max="6148" width="0" hidden="1" customWidth="1"/>
    <col min="6149" max="6149" width="14.88671875" customWidth="1"/>
    <col min="6150" max="6150" width="0" hidden="1" customWidth="1"/>
    <col min="6396" max="6396" width="10.109375" bestFit="1" customWidth="1"/>
    <col min="6397" max="6397" width="3.33203125" customWidth="1"/>
    <col min="6398" max="6398" width="5.5546875" bestFit="1" customWidth="1"/>
    <col min="6399" max="6399" width="4.88671875" bestFit="1" customWidth="1"/>
    <col min="6400" max="6400" width="47.88671875" customWidth="1"/>
    <col min="6401" max="6401" width="14.88671875" customWidth="1"/>
    <col min="6402" max="6402" width="0" hidden="1" customWidth="1"/>
    <col min="6403" max="6403" width="14.88671875" customWidth="1"/>
    <col min="6404" max="6404" width="0" hidden="1" customWidth="1"/>
    <col min="6405" max="6405" width="14.88671875" customWidth="1"/>
    <col min="6406" max="6406" width="0" hidden="1" customWidth="1"/>
    <col min="6652" max="6652" width="10.109375" bestFit="1" customWidth="1"/>
    <col min="6653" max="6653" width="3.33203125" customWidth="1"/>
    <col min="6654" max="6654" width="5.5546875" bestFit="1" customWidth="1"/>
    <col min="6655" max="6655" width="4.88671875" bestFit="1" customWidth="1"/>
    <col min="6656" max="6656" width="47.88671875" customWidth="1"/>
    <col min="6657" max="6657" width="14.88671875" customWidth="1"/>
    <col min="6658" max="6658" width="0" hidden="1" customWidth="1"/>
    <col min="6659" max="6659" width="14.88671875" customWidth="1"/>
    <col min="6660" max="6660" width="0" hidden="1" customWidth="1"/>
    <col min="6661" max="6661" width="14.88671875" customWidth="1"/>
    <col min="6662" max="6662" width="0" hidden="1" customWidth="1"/>
    <col min="6908" max="6908" width="10.109375" bestFit="1" customWidth="1"/>
    <col min="6909" max="6909" width="3.33203125" customWidth="1"/>
    <col min="6910" max="6910" width="5.5546875" bestFit="1" customWidth="1"/>
    <col min="6911" max="6911" width="4.88671875" bestFit="1" customWidth="1"/>
    <col min="6912" max="6912" width="47.88671875" customWidth="1"/>
    <col min="6913" max="6913" width="14.88671875" customWidth="1"/>
    <col min="6914" max="6914" width="0" hidden="1" customWidth="1"/>
    <col min="6915" max="6915" width="14.88671875" customWidth="1"/>
    <col min="6916" max="6916" width="0" hidden="1" customWidth="1"/>
    <col min="6917" max="6917" width="14.88671875" customWidth="1"/>
    <col min="6918" max="6918" width="0" hidden="1" customWidth="1"/>
    <col min="7164" max="7164" width="10.109375" bestFit="1" customWidth="1"/>
    <col min="7165" max="7165" width="3.33203125" customWidth="1"/>
    <col min="7166" max="7166" width="5.5546875" bestFit="1" customWidth="1"/>
    <col min="7167" max="7167" width="4.88671875" bestFit="1" customWidth="1"/>
    <col min="7168" max="7168" width="47.88671875" customWidth="1"/>
    <col min="7169" max="7169" width="14.88671875" customWidth="1"/>
    <col min="7170" max="7170" width="0" hidden="1" customWidth="1"/>
    <col min="7171" max="7171" width="14.88671875" customWidth="1"/>
    <col min="7172" max="7172" width="0" hidden="1" customWidth="1"/>
    <col min="7173" max="7173" width="14.88671875" customWidth="1"/>
    <col min="7174" max="7174" width="0" hidden="1" customWidth="1"/>
    <col min="7420" max="7420" width="10.109375" bestFit="1" customWidth="1"/>
    <col min="7421" max="7421" width="3.33203125" customWidth="1"/>
    <col min="7422" max="7422" width="5.5546875" bestFit="1" customWidth="1"/>
    <col min="7423" max="7423" width="4.88671875" bestFit="1" customWidth="1"/>
    <col min="7424" max="7424" width="47.88671875" customWidth="1"/>
    <col min="7425" max="7425" width="14.88671875" customWidth="1"/>
    <col min="7426" max="7426" width="0" hidden="1" customWidth="1"/>
    <col min="7427" max="7427" width="14.88671875" customWidth="1"/>
    <col min="7428" max="7428" width="0" hidden="1" customWidth="1"/>
    <col min="7429" max="7429" width="14.88671875" customWidth="1"/>
    <col min="7430" max="7430" width="0" hidden="1" customWidth="1"/>
    <col min="7676" max="7676" width="10.109375" bestFit="1" customWidth="1"/>
    <col min="7677" max="7677" width="3.33203125" customWidth="1"/>
    <col min="7678" max="7678" width="5.5546875" bestFit="1" customWidth="1"/>
    <col min="7679" max="7679" width="4.88671875" bestFit="1" customWidth="1"/>
    <col min="7680" max="7680" width="47.88671875" customWidth="1"/>
    <col min="7681" max="7681" width="14.88671875" customWidth="1"/>
    <col min="7682" max="7682" width="0" hidden="1" customWidth="1"/>
    <col min="7683" max="7683" width="14.88671875" customWidth="1"/>
    <col min="7684" max="7684" width="0" hidden="1" customWidth="1"/>
    <col min="7685" max="7685" width="14.88671875" customWidth="1"/>
    <col min="7686" max="7686" width="0" hidden="1" customWidth="1"/>
    <col min="7932" max="7932" width="10.109375" bestFit="1" customWidth="1"/>
    <col min="7933" max="7933" width="3.33203125" customWidth="1"/>
    <col min="7934" max="7934" width="5.5546875" bestFit="1" customWidth="1"/>
    <col min="7935" max="7935" width="4.88671875" bestFit="1" customWidth="1"/>
    <col min="7936" max="7936" width="47.88671875" customWidth="1"/>
    <col min="7937" max="7937" width="14.88671875" customWidth="1"/>
    <col min="7938" max="7938" width="0" hidden="1" customWidth="1"/>
    <col min="7939" max="7939" width="14.88671875" customWidth="1"/>
    <col min="7940" max="7940" width="0" hidden="1" customWidth="1"/>
    <col min="7941" max="7941" width="14.88671875" customWidth="1"/>
    <col min="7942" max="7942" width="0" hidden="1" customWidth="1"/>
    <col min="8188" max="8188" width="10.109375" bestFit="1" customWidth="1"/>
    <col min="8189" max="8189" width="3.33203125" customWidth="1"/>
    <col min="8190" max="8190" width="5.5546875" bestFit="1" customWidth="1"/>
    <col min="8191" max="8191" width="4.88671875" bestFit="1" customWidth="1"/>
    <col min="8192" max="8192" width="47.88671875" customWidth="1"/>
    <col min="8193" max="8193" width="14.88671875" customWidth="1"/>
    <col min="8194" max="8194" width="0" hidden="1" customWidth="1"/>
    <col min="8195" max="8195" width="14.88671875" customWidth="1"/>
    <col min="8196" max="8196" width="0" hidden="1" customWidth="1"/>
    <col min="8197" max="8197" width="14.88671875" customWidth="1"/>
    <col min="8198" max="8198" width="0" hidden="1" customWidth="1"/>
    <col min="8444" max="8444" width="10.109375" bestFit="1" customWidth="1"/>
    <col min="8445" max="8445" width="3.33203125" customWidth="1"/>
    <col min="8446" max="8446" width="5.5546875" bestFit="1" customWidth="1"/>
    <col min="8447" max="8447" width="4.88671875" bestFit="1" customWidth="1"/>
    <col min="8448" max="8448" width="47.88671875" customWidth="1"/>
    <col min="8449" max="8449" width="14.88671875" customWidth="1"/>
    <col min="8450" max="8450" width="0" hidden="1" customWidth="1"/>
    <col min="8451" max="8451" width="14.88671875" customWidth="1"/>
    <col min="8452" max="8452" width="0" hidden="1" customWidth="1"/>
    <col min="8453" max="8453" width="14.88671875" customWidth="1"/>
    <col min="8454" max="8454" width="0" hidden="1" customWidth="1"/>
    <col min="8700" max="8700" width="10.109375" bestFit="1" customWidth="1"/>
    <col min="8701" max="8701" width="3.33203125" customWidth="1"/>
    <col min="8702" max="8702" width="5.5546875" bestFit="1" customWidth="1"/>
    <col min="8703" max="8703" width="4.88671875" bestFit="1" customWidth="1"/>
    <col min="8704" max="8704" width="47.88671875" customWidth="1"/>
    <col min="8705" max="8705" width="14.88671875" customWidth="1"/>
    <col min="8706" max="8706" width="0" hidden="1" customWidth="1"/>
    <col min="8707" max="8707" width="14.88671875" customWidth="1"/>
    <col min="8708" max="8708" width="0" hidden="1" customWidth="1"/>
    <col min="8709" max="8709" width="14.88671875" customWidth="1"/>
    <col min="8710" max="8710" width="0" hidden="1" customWidth="1"/>
    <col min="8956" max="8956" width="10.109375" bestFit="1" customWidth="1"/>
    <col min="8957" max="8957" width="3.33203125" customWidth="1"/>
    <col min="8958" max="8958" width="5.5546875" bestFit="1" customWidth="1"/>
    <col min="8959" max="8959" width="4.88671875" bestFit="1" customWidth="1"/>
    <col min="8960" max="8960" width="47.88671875" customWidth="1"/>
    <col min="8961" max="8961" width="14.88671875" customWidth="1"/>
    <col min="8962" max="8962" width="0" hidden="1" customWidth="1"/>
    <col min="8963" max="8963" width="14.88671875" customWidth="1"/>
    <col min="8964" max="8964" width="0" hidden="1" customWidth="1"/>
    <col min="8965" max="8965" width="14.88671875" customWidth="1"/>
    <col min="8966" max="8966" width="0" hidden="1" customWidth="1"/>
    <col min="9212" max="9212" width="10.109375" bestFit="1" customWidth="1"/>
    <col min="9213" max="9213" width="3.33203125" customWidth="1"/>
    <col min="9214" max="9214" width="5.5546875" bestFit="1" customWidth="1"/>
    <col min="9215" max="9215" width="4.88671875" bestFit="1" customWidth="1"/>
    <col min="9216" max="9216" width="47.88671875" customWidth="1"/>
    <col min="9217" max="9217" width="14.88671875" customWidth="1"/>
    <col min="9218" max="9218" width="0" hidden="1" customWidth="1"/>
    <col min="9219" max="9219" width="14.88671875" customWidth="1"/>
    <col min="9220" max="9220" width="0" hidden="1" customWidth="1"/>
    <col min="9221" max="9221" width="14.88671875" customWidth="1"/>
    <col min="9222" max="9222" width="0" hidden="1" customWidth="1"/>
    <col min="9468" max="9468" width="10.109375" bestFit="1" customWidth="1"/>
    <col min="9469" max="9469" width="3.33203125" customWidth="1"/>
    <col min="9470" max="9470" width="5.5546875" bestFit="1" customWidth="1"/>
    <col min="9471" max="9471" width="4.88671875" bestFit="1" customWidth="1"/>
    <col min="9472" max="9472" width="47.88671875" customWidth="1"/>
    <col min="9473" max="9473" width="14.88671875" customWidth="1"/>
    <col min="9474" max="9474" width="0" hidden="1" customWidth="1"/>
    <col min="9475" max="9475" width="14.88671875" customWidth="1"/>
    <col min="9476" max="9476" width="0" hidden="1" customWidth="1"/>
    <col min="9477" max="9477" width="14.88671875" customWidth="1"/>
    <col min="9478" max="9478" width="0" hidden="1" customWidth="1"/>
    <col min="9724" max="9724" width="10.109375" bestFit="1" customWidth="1"/>
    <col min="9725" max="9725" width="3.33203125" customWidth="1"/>
    <col min="9726" max="9726" width="5.5546875" bestFit="1" customWidth="1"/>
    <col min="9727" max="9727" width="4.88671875" bestFit="1" customWidth="1"/>
    <col min="9728" max="9728" width="47.88671875" customWidth="1"/>
    <col min="9729" max="9729" width="14.88671875" customWidth="1"/>
    <col min="9730" max="9730" width="0" hidden="1" customWidth="1"/>
    <col min="9731" max="9731" width="14.88671875" customWidth="1"/>
    <col min="9732" max="9732" width="0" hidden="1" customWidth="1"/>
    <col min="9733" max="9733" width="14.88671875" customWidth="1"/>
    <col min="9734" max="9734" width="0" hidden="1" customWidth="1"/>
    <col min="9980" max="9980" width="10.109375" bestFit="1" customWidth="1"/>
    <col min="9981" max="9981" width="3.33203125" customWidth="1"/>
    <col min="9982" max="9982" width="5.5546875" bestFit="1" customWidth="1"/>
    <col min="9983" max="9983" width="4.88671875" bestFit="1" customWidth="1"/>
    <col min="9984" max="9984" width="47.88671875" customWidth="1"/>
    <col min="9985" max="9985" width="14.88671875" customWidth="1"/>
    <col min="9986" max="9986" width="0" hidden="1" customWidth="1"/>
    <col min="9987" max="9987" width="14.88671875" customWidth="1"/>
    <col min="9988" max="9988" width="0" hidden="1" customWidth="1"/>
    <col min="9989" max="9989" width="14.88671875" customWidth="1"/>
    <col min="9990" max="9990" width="0" hidden="1" customWidth="1"/>
    <col min="10236" max="10236" width="10.109375" bestFit="1" customWidth="1"/>
    <col min="10237" max="10237" width="3.33203125" customWidth="1"/>
    <col min="10238" max="10238" width="5.5546875" bestFit="1" customWidth="1"/>
    <col min="10239" max="10239" width="4.88671875" bestFit="1" customWidth="1"/>
    <col min="10240" max="10240" width="47.88671875" customWidth="1"/>
    <col min="10241" max="10241" width="14.88671875" customWidth="1"/>
    <col min="10242" max="10242" width="0" hidden="1" customWidth="1"/>
    <col min="10243" max="10243" width="14.88671875" customWidth="1"/>
    <col min="10244" max="10244" width="0" hidden="1" customWidth="1"/>
    <col min="10245" max="10245" width="14.88671875" customWidth="1"/>
    <col min="10246" max="10246" width="0" hidden="1" customWidth="1"/>
    <col min="10492" max="10492" width="10.109375" bestFit="1" customWidth="1"/>
    <col min="10493" max="10493" width="3.33203125" customWidth="1"/>
    <col min="10494" max="10494" width="5.5546875" bestFit="1" customWidth="1"/>
    <col min="10495" max="10495" width="4.88671875" bestFit="1" customWidth="1"/>
    <col min="10496" max="10496" width="47.88671875" customWidth="1"/>
    <col min="10497" max="10497" width="14.88671875" customWidth="1"/>
    <col min="10498" max="10498" width="0" hidden="1" customWidth="1"/>
    <col min="10499" max="10499" width="14.88671875" customWidth="1"/>
    <col min="10500" max="10500" width="0" hidden="1" customWidth="1"/>
    <col min="10501" max="10501" width="14.88671875" customWidth="1"/>
    <col min="10502" max="10502" width="0" hidden="1" customWidth="1"/>
    <col min="10748" max="10748" width="10.109375" bestFit="1" customWidth="1"/>
    <col min="10749" max="10749" width="3.33203125" customWidth="1"/>
    <col min="10750" max="10750" width="5.5546875" bestFit="1" customWidth="1"/>
    <col min="10751" max="10751" width="4.88671875" bestFit="1" customWidth="1"/>
    <col min="10752" max="10752" width="47.88671875" customWidth="1"/>
    <col min="10753" max="10753" width="14.88671875" customWidth="1"/>
    <col min="10754" max="10754" width="0" hidden="1" customWidth="1"/>
    <col min="10755" max="10755" width="14.88671875" customWidth="1"/>
    <col min="10756" max="10756" width="0" hidden="1" customWidth="1"/>
    <col min="10757" max="10757" width="14.88671875" customWidth="1"/>
    <col min="10758" max="10758" width="0" hidden="1" customWidth="1"/>
    <col min="11004" max="11004" width="10.109375" bestFit="1" customWidth="1"/>
    <col min="11005" max="11005" width="3.33203125" customWidth="1"/>
    <col min="11006" max="11006" width="5.5546875" bestFit="1" customWidth="1"/>
    <col min="11007" max="11007" width="4.88671875" bestFit="1" customWidth="1"/>
    <col min="11008" max="11008" width="47.88671875" customWidth="1"/>
    <col min="11009" max="11009" width="14.88671875" customWidth="1"/>
    <col min="11010" max="11010" width="0" hidden="1" customWidth="1"/>
    <col min="11011" max="11011" width="14.88671875" customWidth="1"/>
    <col min="11012" max="11012" width="0" hidden="1" customWidth="1"/>
    <col min="11013" max="11013" width="14.88671875" customWidth="1"/>
    <col min="11014" max="11014" width="0" hidden="1" customWidth="1"/>
    <col min="11260" max="11260" width="10.109375" bestFit="1" customWidth="1"/>
    <col min="11261" max="11261" width="3.33203125" customWidth="1"/>
    <col min="11262" max="11262" width="5.5546875" bestFit="1" customWidth="1"/>
    <col min="11263" max="11263" width="4.88671875" bestFit="1" customWidth="1"/>
    <col min="11264" max="11264" width="47.88671875" customWidth="1"/>
    <col min="11265" max="11265" width="14.88671875" customWidth="1"/>
    <col min="11266" max="11266" width="0" hidden="1" customWidth="1"/>
    <col min="11267" max="11267" width="14.88671875" customWidth="1"/>
    <col min="11268" max="11268" width="0" hidden="1" customWidth="1"/>
    <col min="11269" max="11269" width="14.88671875" customWidth="1"/>
    <col min="11270" max="11270" width="0" hidden="1" customWidth="1"/>
    <col min="11516" max="11516" width="10.109375" bestFit="1" customWidth="1"/>
    <col min="11517" max="11517" width="3.33203125" customWidth="1"/>
    <col min="11518" max="11518" width="5.5546875" bestFit="1" customWidth="1"/>
    <col min="11519" max="11519" width="4.88671875" bestFit="1" customWidth="1"/>
    <col min="11520" max="11520" width="47.88671875" customWidth="1"/>
    <col min="11521" max="11521" width="14.88671875" customWidth="1"/>
    <col min="11522" max="11522" width="0" hidden="1" customWidth="1"/>
    <col min="11523" max="11523" width="14.88671875" customWidth="1"/>
    <col min="11524" max="11524" width="0" hidden="1" customWidth="1"/>
    <col min="11525" max="11525" width="14.88671875" customWidth="1"/>
    <col min="11526" max="11526" width="0" hidden="1" customWidth="1"/>
    <col min="11772" max="11772" width="10.109375" bestFit="1" customWidth="1"/>
    <col min="11773" max="11773" width="3.33203125" customWidth="1"/>
    <col min="11774" max="11774" width="5.5546875" bestFit="1" customWidth="1"/>
    <col min="11775" max="11775" width="4.88671875" bestFit="1" customWidth="1"/>
    <col min="11776" max="11776" width="47.88671875" customWidth="1"/>
    <col min="11777" max="11777" width="14.88671875" customWidth="1"/>
    <col min="11778" max="11778" width="0" hidden="1" customWidth="1"/>
    <col min="11779" max="11779" width="14.88671875" customWidth="1"/>
    <col min="11780" max="11780" width="0" hidden="1" customWidth="1"/>
    <col min="11781" max="11781" width="14.88671875" customWidth="1"/>
    <col min="11782" max="11782" width="0" hidden="1" customWidth="1"/>
    <col min="12028" max="12028" width="10.109375" bestFit="1" customWidth="1"/>
    <col min="12029" max="12029" width="3.33203125" customWidth="1"/>
    <col min="12030" max="12030" width="5.5546875" bestFit="1" customWidth="1"/>
    <col min="12031" max="12031" width="4.88671875" bestFit="1" customWidth="1"/>
    <col min="12032" max="12032" width="47.88671875" customWidth="1"/>
    <col min="12033" max="12033" width="14.88671875" customWidth="1"/>
    <col min="12034" max="12034" width="0" hidden="1" customWidth="1"/>
    <col min="12035" max="12035" width="14.88671875" customWidth="1"/>
    <col min="12036" max="12036" width="0" hidden="1" customWidth="1"/>
    <col min="12037" max="12037" width="14.88671875" customWidth="1"/>
    <col min="12038" max="12038" width="0" hidden="1" customWidth="1"/>
    <col min="12284" max="12284" width="10.109375" bestFit="1" customWidth="1"/>
    <col min="12285" max="12285" width="3.33203125" customWidth="1"/>
    <col min="12286" max="12286" width="5.5546875" bestFit="1" customWidth="1"/>
    <col min="12287" max="12287" width="4.88671875" bestFit="1" customWidth="1"/>
    <col min="12288" max="12288" width="47.88671875" customWidth="1"/>
    <col min="12289" max="12289" width="14.88671875" customWidth="1"/>
    <col min="12290" max="12290" width="0" hidden="1" customWidth="1"/>
    <col min="12291" max="12291" width="14.88671875" customWidth="1"/>
    <col min="12292" max="12292" width="0" hidden="1" customWidth="1"/>
    <col min="12293" max="12293" width="14.88671875" customWidth="1"/>
    <col min="12294" max="12294" width="0" hidden="1" customWidth="1"/>
    <col min="12540" max="12540" width="10.109375" bestFit="1" customWidth="1"/>
    <col min="12541" max="12541" width="3.33203125" customWidth="1"/>
    <col min="12542" max="12542" width="5.5546875" bestFit="1" customWidth="1"/>
    <col min="12543" max="12543" width="4.88671875" bestFit="1" customWidth="1"/>
    <col min="12544" max="12544" width="47.88671875" customWidth="1"/>
    <col min="12545" max="12545" width="14.88671875" customWidth="1"/>
    <col min="12546" max="12546" width="0" hidden="1" customWidth="1"/>
    <col min="12547" max="12547" width="14.88671875" customWidth="1"/>
    <col min="12548" max="12548" width="0" hidden="1" customWidth="1"/>
    <col min="12549" max="12549" width="14.88671875" customWidth="1"/>
    <col min="12550" max="12550" width="0" hidden="1" customWidth="1"/>
    <col min="12796" max="12796" width="10.109375" bestFit="1" customWidth="1"/>
    <col min="12797" max="12797" width="3.33203125" customWidth="1"/>
    <col min="12798" max="12798" width="5.5546875" bestFit="1" customWidth="1"/>
    <col min="12799" max="12799" width="4.88671875" bestFit="1" customWidth="1"/>
    <col min="12800" max="12800" width="47.88671875" customWidth="1"/>
    <col min="12801" max="12801" width="14.88671875" customWidth="1"/>
    <col min="12802" max="12802" width="0" hidden="1" customWidth="1"/>
    <col min="12803" max="12803" width="14.88671875" customWidth="1"/>
    <col min="12804" max="12804" width="0" hidden="1" customWidth="1"/>
    <col min="12805" max="12805" width="14.88671875" customWidth="1"/>
    <col min="12806" max="12806" width="0" hidden="1" customWidth="1"/>
    <col min="13052" max="13052" width="10.109375" bestFit="1" customWidth="1"/>
    <col min="13053" max="13053" width="3.33203125" customWidth="1"/>
    <col min="13054" max="13054" width="5.5546875" bestFit="1" customWidth="1"/>
    <col min="13055" max="13055" width="4.88671875" bestFit="1" customWidth="1"/>
    <col min="13056" max="13056" width="47.88671875" customWidth="1"/>
    <col min="13057" max="13057" width="14.88671875" customWidth="1"/>
    <col min="13058" max="13058" width="0" hidden="1" customWidth="1"/>
    <col min="13059" max="13059" width="14.88671875" customWidth="1"/>
    <col min="13060" max="13060" width="0" hidden="1" customWidth="1"/>
    <col min="13061" max="13061" width="14.88671875" customWidth="1"/>
    <col min="13062" max="13062" width="0" hidden="1" customWidth="1"/>
    <col min="13308" max="13308" width="10.109375" bestFit="1" customWidth="1"/>
    <col min="13309" max="13309" width="3.33203125" customWidth="1"/>
    <col min="13310" max="13310" width="5.5546875" bestFit="1" customWidth="1"/>
    <col min="13311" max="13311" width="4.88671875" bestFit="1" customWidth="1"/>
    <col min="13312" max="13312" width="47.88671875" customWidth="1"/>
    <col min="13313" max="13313" width="14.88671875" customWidth="1"/>
    <col min="13314" max="13314" width="0" hidden="1" customWidth="1"/>
    <col min="13315" max="13315" width="14.88671875" customWidth="1"/>
    <col min="13316" max="13316" width="0" hidden="1" customWidth="1"/>
    <col min="13317" max="13317" width="14.88671875" customWidth="1"/>
    <col min="13318" max="13318" width="0" hidden="1" customWidth="1"/>
    <col min="13564" max="13564" width="10.109375" bestFit="1" customWidth="1"/>
    <col min="13565" max="13565" width="3.33203125" customWidth="1"/>
    <col min="13566" max="13566" width="5.5546875" bestFit="1" customWidth="1"/>
    <col min="13567" max="13567" width="4.88671875" bestFit="1" customWidth="1"/>
    <col min="13568" max="13568" width="47.88671875" customWidth="1"/>
    <col min="13569" max="13569" width="14.88671875" customWidth="1"/>
    <col min="13570" max="13570" width="0" hidden="1" customWidth="1"/>
    <col min="13571" max="13571" width="14.88671875" customWidth="1"/>
    <col min="13572" max="13572" width="0" hidden="1" customWidth="1"/>
    <col min="13573" max="13573" width="14.88671875" customWidth="1"/>
    <col min="13574" max="13574" width="0" hidden="1" customWidth="1"/>
    <col min="13820" max="13820" width="10.109375" bestFit="1" customWidth="1"/>
    <col min="13821" max="13821" width="3.33203125" customWidth="1"/>
    <col min="13822" max="13822" width="5.5546875" bestFit="1" customWidth="1"/>
    <col min="13823" max="13823" width="4.88671875" bestFit="1" customWidth="1"/>
    <col min="13824" max="13824" width="47.88671875" customWidth="1"/>
    <col min="13825" max="13825" width="14.88671875" customWidth="1"/>
    <col min="13826" max="13826" width="0" hidden="1" customWidth="1"/>
    <col min="13827" max="13827" width="14.88671875" customWidth="1"/>
    <col min="13828" max="13828" width="0" hidden="1" customWidth="1"/>
    <col min="13829" max="13829" width="14.88671875" customWidth="1"/>
    <col min="13830" max="13830" width="0" hidden="1" customWidth="1"/>
    <col min="14076" max="14076" width="10.109375" bestFit="1" customWidth="1"/>
    <col min="14077" max="14077" width="3.33203125" customWidth="1"/>
    <col min="14078" max="14078" width="5.5546875" bestFit="1" customWidth="1"/>
    <col min="14079" max="14079" width="4.88671875" bestFit="1" customWidth="1"/>
    <col min="14080" max="14080" width="47.88671875" customWidth="1"/>
    <col min="14081" max="14081" width="14.88671875" customWidth="1"/>
    <col min="14082" max="14082" width="0" hidden="1" customWidth="1"/>
    <col min="14083" max="14083" width="14.88671875" customWidth="1"/>
    <col min="14084" max="14084" width="0" hidden="1" customWidth="1"/>
    <col min="14085" max="14085" width="14.88671875" customWidth="1"/>
    <col min="14086" max="14086" width="0" hidden="1" customWidth="1"/>
    <col min="14332" max="14332" width="10.109375" bestFit="1" customWidth="1"/>
    <col min="14333" max="14333" width="3.33203125" customWidth="1"/>
    <col min="14334" max="14334" width="5.5546875" bestFit="1" customWidth="1"/>
    <col min="14335" max="14335" width="4.88671875" bestFit="1" customWidth="1"/>
    <col min="14336" max="14336" width="47.88671875" customWidth="1"/>
    <col min="14337" max="14337" width="14.88671875" customWidth="1"/>
    <col min="14338" max="14338" width="0" hidden="1" customWidth="1"/>
    <col min="14339" max="14339" width="14.88671875" customWidth="1"/>
    <col min="14340" max="14340" width="0" hidden="1" customWidth="1"/>
    <col min="14341" max="14341" width="14.88671875" customWidth="1"/>
    <col min="14342" max="14342" width="0" hidden="1" customWidth="1"/>
    <col min="14588" max="14588" width="10.109375" bestFit="1" customWidth="1"/>
    <col min="14589" max="14589" width="3.33203125" customWidth="1"/>
    <col min="14590" max="14590" width="5.5546875" bestFit="1" customWidth="1"/>
    <col min="14591" max="14591" width="4.88671875" bestFit="1" customWidth="1"/>
    <col min="14592" max="14592" width="47.88671875" customWidth="1"/>
    <col min="14593" max="14593" width="14.88671875" customWidth="1"/>
    <col min="14594" max="14594" width="0" hidden="1" customWidth="1"/>
    <col min="14595" max="14595" width="14.88671875" customWidth="1"/>
    <col min="14596" max="14596" width="0" hidden="1" customWidth="1"/>
    <col min="14597" max="14597" width="14.88671875" customWidth="1"/>
    <col min="14598" max="14598" width="0" hidden="1" customWidth="1"/>
    <col min="14844" max="14844" width="10.109375" bestFit="1" customWidth="1"/>
    <col min="14845" max="14845" width="3.33203125" customWidth="1"/>
    <col min="14846" max="14846" width="5.5546875" bestFit="1" customWidth="1"/>
    <col min="14847" max="14847" width="4.88671875" bestFit="1" customWidth="1"/>
    <col min="14848" max="14848" width="47.88671875" customWidth="1"/>
    <col min="14849" max="14849" width="14.88671875" customWidth="1"/>
    <col min="14850" max="14850" width="0" hidden="1" customWidth="1"/>
    <col min="14851" max="14851" width="14.88671875" customWidth="1"/>
    <col min="14852" max="14852" width="0" hidden="1" customWidth="1"/>
    <col min="14853" max="14853" width="14.88671875" customWidth="1"/>
    <col min="14854" max="14854" width="0" hidden="1" customWidth="1"/>
    <col min="15100" max="15100" width="10.109375" bestFit="1" customWidth="1"/>
    <col min="15101" max="15101" width="3.33203125" customWidth="1"/>
    <col min="15102" max="15102" width="5.5546875" bestFit="1" customWidth="1"/>
    <col min="15103" max="15103" width="4.88671875" bestFit="1" customWidth="1"/>
    <col min="15104" max="15104" width="47.88671875" customWidth="1"/>
    <col min="15105" max="15105" width="14.88671875" customWidth="1"/>
    <col min="15106" max="15106" width="0" hidden="1" customWidth="1"/>
    <col min="15107" max="15107" width="14.88671875" customWidth="1"/>
    <col min="15108" max="15108" width="0" hidden="1" customWidth="1"/>
    <col min="15109" max="15109" width="14.88671875" customWidth="1"/>
    <col min="15110" max="15110" width="0" hidden="1" customWidth="1"/>
    <col min="15356" max="15356" width="10.109375" bestFit="1" customWidth="1"/>
    <col min="15357" max="15357" width="3.33203125" customWidth="1"/>
    <col min="15358" max="15358" width="5.5546875" bestFit="1" customWidth="1"/>
    <col min="15359" max="15359" width="4.88671875" bestFit="1" customWidth="1"/>
    <col min="15360" max="15360" width="47.88671875" customWidth="1"/>
    <col min="15361" max="15361" width="14.88671875" customWidth="1"/>
    <col min="15362" max="15362" width="0" hidden="1" customWidth="1"/>
    <col min="15363" max="15363" width="14.88671875" customWidth="1"/>
    <col min="15364" max="15364" width="0" hidden="1" customWidth="1"/>
    <col min="15365" max="15365" width="14.88671875" customWidth="1"/>
    <col min="15366" max="15366" width="0" hidden="1" customWidth="1"/>
    <col min="15612" max="15612" width="10.109375" bestFit="1" customWidth="1"/>
    <col min="15613" max="15613" width="3.33203125" customWidth="1"/>
    <col min="15614" max="15614" width="5.5546875" bestFit="1" customWidth="1"/>
    <col min="15615" max="15615" width="4.88671875" bestFit="1" customWidth="1"/>
    <col min="15616" max="15616" width="47.88671875" customWidth="1"/>
    <col min="15617" max="15617" width="14.88671875" customWidth="1"/>
    <col min="15618" max="15618" width="0" hidden="1" customWidth="1"/>
    <col min="15619" max="15619" width="14.88671875" customWidth="1"/>
    <col min="15620" max="15620" width="0" hidden="1" customWidth="1"/>
    <col min="15621" max="15621" width="14.88671875" customWidth="1"/>
    <col min="15622" max="15622" width="0" hidden="1" customWidth="1"/>
    <col min="15868" max="15868" width="10.109375" bestFit="1" customWidth="1"/>
    <col min="15869" max="15869" width="3.33203125" customWidth="1"/>
    <col min="15870" max="15870" width="5.5546875" bestFit="1" customWidth="1"/>
    <col min="15871" max="15871" width="4.88671875" bestFit="1" customWidth="1"/>
    <col min="15872" max="15872" width="47.88671875" customWidth="1"/>
    <col min="15873" max="15873" width="14.88671875" customWidth="1"/>
    <col min="15874" max="15874" width="0" hidden="1" customWidth="1"/>
    <col min="15875" max="15875" width="14.88671875" customWidth="1"/>
    <col min="15876" max="15876" width="0" hidden="1" customWidth="1"/>
    <col min="15877" max="15877" width="14.88671875" customWidth="1"/>
    <col min="15878" max="15878" width="0" hidden="1" customWidth="1"/>
    <col min="16124" max="16124" width="10.109375" bestFit="1" customWidth="1"/>
    <col min="16125" max="16125" width="3.33203125" customWidth="1"/>
    <col min="16126" max="16126" width="5.5546875" bestFit="1" customWidth="1"/>
    <col min="16127" max="16127" width="4.88671875" bestFit="1" customWidth="1"/>
    <col min="16128" max="16128" width="47.88671875" customWidth="1"/>
    <col min="16129" max="16129" width="14.88671875" customWidth="1"/>
    <col min="16130" max="16130" width="0" hidden="1" customWidth="1"/>
    <col min="16131" max="16131" width="14.88671875" customWidth="1"/>
    <col min="16132" max="16132" width="0" hidden="1" customWidth="1"/>
    <col min="16133" max="16133" width="14.88671875" customWidth="1"/>
    <col min="16134" max="16134" width="0" hidden="1" customWidth="1"/>
  </cols>
  <sheetData>
    <row r="1" spans="1:7" ht="15.6" hidden="1" customHeight="1" x14ac:dyDescent="0.25">
      <c r="A1" s="1"/>
      <c r="B1" s="2"/>
      <c r="C1" s="2"/>
      <c r="D1" s="3"/>
      <c r="E1" s="4"/>
      <c r="F1" s="5"/>
    </row>
    <row r="2" spans="1:7" x14ac:dyDescent="0.3">
      <c r="A2" s="6"/>
      <c r="B2" s="6"/>
      <c r="C2" s="6"/>
      <c r="D2" s="6"/>
      <c r="E2" s="7"/>
      <c r="F2" s="16" t="s">
        <v>169</v>
      </c>
    </row>
    <row r="3" spans="1:7" x14ac:dyDescent="0.3">
      <c r="A3" s="6"/>
      <c r="B3" s="6"/>
      <c r="C3" s="6"/>
      <c r="D3" s="6"/>
      <c r="E3" s="59" t="s">
        <v>167</v>
      </c>
      <c r="F3" s="59"/>
    </row>
    <row r="4" spans="1:7" x14ac:dyDescent="0.3">
      <c r="A4" s="6"/>
      <c r="B4" s="6"/>
      <c r="C4" s="6"/>
      <c r="D4" s="6"/>
      <c r="E4" s="59" t="s">
        <v>168</v>
      </c>
      <c r="F4" s="59"/>
    </row>
    <row r="5" spans="1:7" x14ac:dyDescent="0.3">
      <c r="A5" s="6"/>
      <c r="B5" s="6"/>
      <c r="C5" s="6"/>
      <c r="D5" s="6"/>
      <c r="E5" s="7"/>
      <c r="F5" s="23" t="s">
        <v>277</v>
      </c>
    </row>
    <row r="7" spans="1:7" ht="34.5" customHeight="1" x14ac:dyDescent="0.3">
      <c r="A7" s="60" t="s">
        <v>278</v>
      </c>
      <c r="B7" s="60"/>
      <c r="C7" s="60"/>
      <c r="D7" s="60"/>
      <c r="E7" s="60"/>
      <c r="F7" s="60"/>
    </row>
    <row r="8" spans="1:7" x14ac:dyDescent="0.3">
      <c r="F8" s="23" t="s">
        <v>292</v>
      </c>
    </row>
    <row r="9" spans="1:7" ht="36.450000000000003" customHeight="1" x14ac:dyDescent="0.3">
      <c r="A9" s="61" t="s">
        <v>0</v>
      </c>
      <c r="B9" s="61"/>
      <c r="C9" s="61"/>
      <c r="D9" s="61"/>
      <c r="E9" s="24" t="s">
        <v>1</v>
      </c>
      <c r="F9" s="25" t="s">
        <v>208</v>
      </c>
    </row>
    <row r="10" spans="1:7" s="9" customFormat="1" ht="52.2" hidden="1" customHeight="1" x14ac:dyDescent="0.2">
      <c r="A10" s="26" t="s">
        <v>2</v>
      </c>
      <c r="B10" s="26" t="s">
        <v>3</v>
      </c>
      <c r="C10" s="26" t="s">
        <v>4</v>
      </c>
      <c r="D10" s="26" t="s">
        <v>5</v>
      </c>
      <c r="E10" s="27" t="s">
        <v>6</v>
      </c>
      <c r="F10" s="27" t="s">
        <v>7</v>
      </c>
    </row>
    <row r="11" spans="1:7" s="10" customFormat="1" ht="67.05" hidden="1" customHeight="1" x14ac:dyDescent="0.2">
      <c r="A11" s="28" t="s">
        <v>0</v>
      </c>
      <c r="B11" s="28" t="s">
        <v>8</v>
      </c>
      <c r="C11" s="28" t="s">
        <v>9</v>
      </c>
      <c r="D11" s="28" t="s">
        <v>10</v>
      </c>
      <c r="E11" s="29" t="s">
        <v>11</v>
      </c>
      <c r="F11" s="29" t="s">
        <v>12</v>
      </c>
    </row>
    <row r="12" spans="1:7" s="13" customFormat="1" ht="16.8" hidden="1" customHeight="1" x14ac:dyDescent="0.2">
      <c r="A12" s="30" t="s">
        <v>13</v>
      </c>
      <c r="B12" s="30" t="s">
        <v>14</v>
      </c>
      <c r="C12" s="30" t="s">
        <v>15</v>
      </c>
      <c r="D12" s="30" t="s">
        <v>16</v>
      </c>
      <c r="E12" s="11"/>
      <c r="F12" s="12">
        <v>1282474.6000000001</v>
      </c>
    </row>
    <row r="13" spans="1:7" s="13" customFormat="1" ht="13.8" x14ac:dyDescent="0.25">
      <c r="A13" s="30" t="s">
        <v>17</v>
      </c>
      <c r="B13" s="30" t="s">
        <v>14</v>
      </c>
      <c r="C13" s="30" t="s">
        <v>15</v>
      </c>
      <c r="D13" s="30" t="s">
        <v>16</v>
      </c>
      <c r="E13" s="11" t="s">
        <v>18</v>
      </c>
      <c r="F13" s="46">
        <f>F14+F22+F27+F34+F38+F40+F43+F45+F50+F56+F60+F64+F88</f>
        <v>1027463089.2400001</v>
      </c>
      <c r="G13" s="40"/>
    </row>
    <row r="14" spans="1:7" s="13" customFormat="1" ht="13.8" x14ac:dyDescent="0.25">
      <c r="A14" s="30" t="s">
        <v>19</v>
      </c>
      <c r="B14" s="30" t="s">
        <v>14</v>
      </c>
      <c r="C14" s="30" t="s">
        <v>15</v>
      </c>
      <c r="D14" s="30" t="s">
        <v>16</v>
      </c>
      <c r="E14" s="11" t="s">
        <v>20</v>
      </c>
      <c r="F14" s="46">
        <f>F15+F16+F17+F18+F19+F20+F21</f>
        <v>758079472.10000002</v>
      </c>
      <c r="G14" s="40"/>
    </row>
    <row r="15" spans="1:7" ht="69.150000000000006" customHeight="1" x14ac:dyDescent="0.3">
      <c r="A15" s="31" t="s">
        <v>21</v>
      </c>
      <c r="B15" s="31" t="s">
        <v>22</v>
      </c>
      <c r="C15" s="31" t="s">
        <v>15</v>
      </c>
      <c r="D15" s="31" t="s">
        <v>23</v>
      </c>
      <c r="E15" s="4" t="s">
        <v>328</v>
      </c>
      <c r="F15" s="49">
        <v>733491311.71000004</v>
      </c>
    </row>
    <row r="16" spans="1:7" ht="72.599999999999994" x14ac:dyDescent="0.3">
      <c r="A16" s="31" t="s">
        <v>24</v>
      </c>
      <c r="B16" s="31" t="s">
        <v>22</v>
      </c>
      <c r="C16" s="31" t="s">
        <v>15</v>
      </c>
      <c r="D16" s="31" t="s">
        <v>23</v>
      </c>
      <c r="E16" s="4" t="s">
        <v>25</v>
      </c>
      <c r="F16" s="49">
        <v>3683825.32</v>
      </c>
    </row>
    <row r="17" spans="1:7" ht="50.7" customHeight="1" x14ac:dyDescent="0.3">
      <c r="A17" s="31" t="s">
        <v>26</v>
      </c>
      <c r="B17" s="31" t="s">
        <v>22</v>
      </c>
      <c r="C17" s="31" t="s">
        <v>15</v>
      </c>
      <c r="D17" s="31" t="s">
        <v>23</v>
      </c>
      <c r="E17" s="4" t="s">
        <v>329</v>
      </c>
      <c r="F17" s="49">
        <v>7979878.5999999996</v>
      </c>
    </row>
    <row r="18" spans="1:7" ht="60.6" x14ac:dyDescent="0.3">
      <c r="A18" s="31" t="s">
        <v>27</v>
      </c>
      <c r="B18" s="31" t="s">
        <v>22</v>
      </c>
      <c r="C18" s="31" t="s">
        <v>15</v>
      </c>
      <c r="D18" s="31" t="s">
        <v>23</v>
      </c>
      <c r="E18" s="4" t="s">
        <v>330</v>
      </c>
      <c r="F18" s="49">
        <v>2340414.4500000002</v>
      </c>
    </row>
    <row r="19" spans="1:7" ht="84.6" x14ac:dyDescent="0.3">
      <c r="A19" s="31" t="s">
        <v>194</v>
      </c>
      <c r="B19" s="31" t="s">
        <v>22</v>
      </c>
      <c r="C19" s="31" t="s">
        <v>15</v>
      </c>
      <c r="D19" s="31" t="s">
        <v>23</v>
      </c>
      <c r="E19" s="4" t="s">
        <v>331</v>
      </c>
      <c r="F19" s="49">
        <v>6855938.54</v>
      </c>
    </row>
    <row r="20" spans="1:7" s="13" customFormat="1" ht="48" x14ac:dyDescent="0.25">
      <c r="A20" s="31" t="s">
        <v>212</v>
      </c>
      <c r="B20" s="31" t="s">
        <v>22</v>
      </c>
      <c r="C20" s="31" t="s">
        <v>15</v>
      </c>
      <c r="D20" s="31" t="s">
        <v>23</v>
      </c>
      <c r="E20" s="4" t="s">
        <v>332</v>
      </c>
      <c r="F20" s="50">
        <v>2373933.7999999998</v>
      </c>
    </row>
    <row r="21" spans="1:7" s="13" customFormat="1" ht="48" x14ac:dyDescent="0.25">
      <c r="A21" s="31" t="s">
        <v>297</v>
      </c>
      <c r="B21" s="31" t="s">
        <v>22</v>
      </c>
      <c r="C21" s="31" t="s">
        <v>15</v>
      </c>
      <c r="D21" s="31" t="s">
        <v>23</v>
      </c>
      <c r="E21" s="4" t="s">
        <v>333</v>
      </c>
      <c r="F21" s="50">
        <v>1354169.68</v>
      </c>
    </row>
    <row r="22" spans="1:7" ht="24" x14ac:dyDescent="0.3">
      <c r="A22" s="30" t="s">
        <v>28</v>
      </c>
      <c r="B22" s="30" t="s">
        <v>14</v>
      </c>
      <c r="C22" s="30" t="s">
        <v>15</v>
      </c>
      <c r="D22" s="30" t="s">
        <v>16</v>
      </c>
      <c r="E22" s="11" t="s">
        <v>29</v>
      </c>
      <c r="F22" s="46">
        <f>F23+F24+F25+F26</f>
        <v>62190536.579999998</v>
      </c>
      <c r="G22" s="40"/>
    </row>
    <row r="23" spans="1:7" ht="72.599999999999994" x14ac:dyDescent="0.3">
      <c r="A23" s="31" t="s">
        <v>30</v>
      </c>
      <c r="B23" s="31" t="s">
        <v>22</v>
      </c>
      <c r="C23" s="31" t="s">
        <v>15</v>
      </c>
      <c r="D23" s="31" t="s">
        <v>23</v>
      </c>
      <c r="E23" s="4" t="s">
        <v>213</v>
      </c>
      <c r="F23" s="49">
        <v>32129853.48</v>
      </c>
    </row>
    <row r="24" spans="1:7" ht="84.6" x14ac:dyDescent="0.3">
      <c r="A24" s="31" t="s">
        <v>31</v>
      </c>
      <c r="B24" s="31" t="s">
        <v>22</v>
      </c>
      <c r="C24" s="31" t="s">
        <v>15</v>
      </c>
      <c r="D24" s="31" t="s">
        <v>23</v>
      </c>
      <c r="E24" s="4" t="s">
        <v>214</v>
      </c>
      <c r="F24" s="49">
        <v>185642.01</v>
      </c>
    </row>
    <row r="25" spans="1:7" ht="72.599999999999994" x14ac:dyDescent="0.3">
      <c r="A25" s="31" t="s">
        <v>32</v>
      </c>
      <c r="B25" s="31" t="s">
        <v>22</v>
      </c>
      <c r="C25" s="31" t="s">
        <v>15</v>
      </c>
      <c r="D25" s="31" t="s">
        <v>23</v>
      </c>
      <c r="E25" s="4" t="s">
        <v>215</v>
      </c>
      <c r="F25" s="49">
        <v>33372333.859999999</v>
      </c>
    </row>
    <row r="26" spans="1:7" s="13" customFormat="1" ht="72" x14ac:dyDescent="0.25">
      <c r="A26" s="31" t="s">
        <v>33</v>
      </c>
      <c r="B26" s="31" t="s">
        <v>22</v>
      </c>
      <c r="C26" s="31" t="s">
        <v>15</v>
      </c>
      <c r="D26" s="31" t="s">
        <v>23</v>
      </c>
      <c r="E26" s="4" t="s">
        <v>216</v>
      </c>
      <c r="F26" s="50">
        <v>-3497292.77</v>
      </c>
    </row>
    <row r="27" spans="1:7" s="13" customFormat="1" ht="13.8" x14ac:dyDescent="0.25">
      <c r="A27" s="30" t="s">
        <v>34</v>
      </c>
      <c r="B27" s="30" t="s">
        <v>14</v>
      </c>
      <c r="C27" s="30" t="s">
        <v>15</v>
      </c>
      <c r="D27" s="30" t="s">
        <v>16</v>
      </c>
      <c r="E27" s="11" t="s">
        <v>35</v>
      </c>
      <c r="F27" s="46">
        <f>F28+F29+F32+F33+F31+F30</f>
        <v>43100850.07</v>
      </c>
      <c r="G27" s="41"/>
    </row>
    <row r="28" spans="1:7" s="13" customFormat="1" ht="24" x14ac:dyDescent="0.25">
      <c r="A28" s="31" t="s">
        <v>217</v>
      </c>
      <c r="B28" s="31" t="s">
        <v>22</v>
      </c>
      <c r="C28" s="31" t="s">
        <v>15</v>
      </c>
      <c r="D28" s="31" t="s">
        <v>23</v>
      </c>
      <c r="E28" s="4" t="s">
        <v>218</v>
      </c>
      <c r="F28" s="50">
        <v>23374546.859999999</v>
      </c>
    </row>
    <row r="29" spans="1:7" ht="48.6" x14ac:dyDescent="0.3">
      <c r="A29" s="31" t="s">
        <v>219</v>
      </c>
      <c r="B29" s="31" t="s">
        <v>22</v>
      </c>
      <c r="C29" s="31" t="s">
        <v>15</v>
      </c>
      <c r="D29" s="31" t="s">
        <v>23</v>
      </c>
      <c r="E29" s="4" t="s">
        <v>334</v>
      </c>
      <c r="F29" s="50">
        <v>7988139.4500000002</v>
      </c>
      <c r="G29" s="13"/>
    </row>
    <row r="30" spans="1:7" ht="24.6" x14ac:dyDescent="0.3">
      <c r="A30" s="31" t="s">
        <v>269</v>
      </c>
      <c r="B30" s="31" t="s">
        <v>22</v>
      </c>
      <c r="C30" s="31" t="s">
        <v>15</v>
      </c>
      <c r="D30" s="31" t="s">
        <v>23</v>
      </c>
      <c r="E30" s="4" t="s">
        <v>270</v>
      </c>
      <c r="F30" s="50">
        <v>0</v>
      </c>
      <c r="G30" s="13"/>
    </row>
    <row r="31" spans="1:7" x14ac:dyDescent="0.3">
      <c r="A31" s="31" t="s">
        <v>267</v>
      </c>
      <c r="B31" s="31" t="s">
        <v>36</v>
      </c>
      <c r="C31" s="31" t="s">
        <v>15</v>
      </c>
      <c r="D31" s="31" t="s">
        <v>23</v>
      </c>
      <c r="E31" s="4" t="s">
        <v>268</v>
      </c>
      <c r="F31" s="50">
        <v>20598.150000000001</v>
      </c>
      <c r="G31" s="13"/>
    </row>
    <row r="32" spans="1:7" x14ac:dyDescent="0.3">
      <c r="A32" s="31" t="s">
        <v>37</v>
      </c>
      <c r="B32" s="31" t="s">
        <v>22</v>
      </c>
      <c r="C32" s="31" t="s">
        <v>15</v>
      </c>
      <c r="D32" s="31" t="s">
        <v>23</v>
      </c>
      <c r="E32" s="4" t="s">
        <v>38</v>
      </c>
      <c r="F32" s="50">
        <v>5770078.3600000003</v>
      </c>
      <c r="G32" s="13"/>
    </row>
    <row r="33" spans="1:10" ht="24.6" x14ac:dyDescent="0.3">
      <c r="A33" s="31" t="s">
        <v>115</v>
      </c>
      <c r="B33" s="31" t="s">
        <v>36</v>
      </c>
      <c r="C33" s="31" t="s">
        <v>15</v>
      </c>
      <c r="D33" s="31" t="s">
        <v>23</v>
      </c>
      <c r="E33" s="4" t="s">
        <v>220</v>
      </c>
      <c r="F33" s="50">
        <v>5947487.25</v>
      </c>
      <c r="G33" s="13"/>
    </row>
    <row r="34" spans="1:10" x14ac:dyDescent="0.3">
      <c r="A34" s="30" t="s">
        <v>116</v>
      </c>
      <c r="B34" s="30" t="s">
        <v>14</v>
      </c>
      <c r="C34" s="30" t="s">
        <v>15</v>
      </c>
      <c r="D34" s="30" t="s">
        <v>16</v>
      </c>
      <c r="E34" s="11" t="s">
        <v>117</v>
      </c>
      <c r="F34" s="46">
        <f>F35+F36+F37</f>
        <v>31700272.719999999</v>
      </c>
      <c r="G34" s="41"/>
    </row>
    <row r="35" spans="1:10" ht="36.6" x14ac:dyDescent="0.3">
      <c r="A35" s="31" t="s">
        <v>118</v>
      </c>
      <c r="B35" s="31" t="s">
        <v>119</v>
      </c>
      <c r="C35" s="31" t="s">
        <v>15</v>
      </c>
      <c r="D35" s="31" t="s">
        <v>23</v>
      </c>
      <c r="E35" s="4" t="s">
        <v>120</v>
      </c>
      <c r="F35" s="50">
        <v>15125669.65</v>
      </c>
      <c r="G35" s="13"/>
    </row>
    <row r="36" spans="1:10" ht="24.6" x14ac:dyDescent="0.3">
      <c r="A36" s="31" t="s">
        <v>121</v>
      </c>
      <c r="B36" s="31" t="s">
        <v>119</v>
      </c>
      <c r="C36" s="31" t="s">
        <v>15</v>
      </c>
      <c r="D36" s="31" t="s">
        <v>23</v>
      </c>
      <c r="E36" s="4" t="s">
        <v>122</v>
      </c>
      <c r="F36" s="50">
        <v>8715374.6799999997</v>
      </c>
      <c r="G36" s="13"/>
    </row>
    <row r="37" spans="1:10" s="13" customFormat="1" ht="24" x14ac:dyDescent="0.25">
      <c r="A37" s="31" t="s">
        <v>123</v>
      </c>
      <c r="B37" s="31" t="s">
        <v>119</v>
      </c>
      <c r="C37" s="31" t="s">
        <v>15</v>
      </c>
      <c r="D37" s="31" t="s">
        <v>23</v>
      </c>
      <c r="E37" s="4" t="s">
        <v>124</v>
      </c>
      <c r="F37" s="50">
        <v>7859228.3899999997</v>
      </c>
      <c r="J37" s="15"/>
    </row>
    <row r="38" spans="1:10" ht="24" x14ac:dyDescent="0.3">
      <c r="A38" s="30" t="s">
        <v>39</v>
      </c>
      <c r="B38" s="30" t="s">
        <v>14</v>
      </c>
      <c r="C38" s="30" t="s">
        <v>15</v>
      </c>
      <c r="D38" s="30" t="s">
        <v>16</v>
      </c>
      <c r="E38" s="11" t="s">
        <v>40</v>
      </c>
      <c r="F38" s="46">
        <f>F39</f>
        <v>1089151.8</v>
      </c>
      <c r="G38" s="41"/>
    </row>
    <row r="39" spans="1:10" s="13" customFormat="1" ht="13.8" x14ac:dyDescent="0.25">
      <c r="A39" s="31" t="s">
        <v>41</v>
      </c>
      <c r="B39" s="31" t="s">
        <v>22</v>
      </c>
      <c r="C39" s="31" t="s">
        <v>15</v>
      </c>
      <c r="D39" s="31" t="s">
        <v>23</v>
      </c>
      <c r="E39" s="4" t="s">
        <v>42</v>
      </c>
      <c r="F39" s="51">
        <v>1089151.8</v>
      </c>
    </row>
    <row r="40" spans="1:10" x14ac:dyDescent="0.3">
      <c r="A40" s="30" t="s">
        <v>43</v>
      </c>
      <c r="B40" s="30" t="s">
        <v>14</v>
      </c>
      <c r="C40" s="30" t="s">
        <v>15</v>
      </c>
      <c r="D40" s="30" t="s">
        <v>16</v>
      </c>
      <c r="E40" s="11" t="s">
        <v>44</v>
      </c>
      <c r="F40" s="46">
        <f>F41+F42</f>
        <v>7806404.46</v>
      </c>
      <c r="G40" s="41"/>
    </row>
    <row r="41" spans="1:10" ht="36.6" x14ac:dyDescent="0.3">
      <c r="A41" s="31" t="s">
        <v>45</v>
      </c>
      <c r="B41" s="31" t="s">
        <v>22</v>
      </c>
      <c r="C41" s="31" t="s">
        <v>15</v>
      </c>
      <c r="D41" s="31" t="s">
        <v>23</v>
      </c>
      <c r="E41" s="4" t="s">
        <v>46</v>
      </c>
      <c r="F41" s="50">
        <v>7806404.46</v>
      </c>
      <c r="G41" s="13"/>
    </row>
    <row r="42" spans="1:10" s="13" customFormat="1" ht="24" x14ac:dyDescent="0.25">
      <c r="A42" s="31" t="s">
        <v>47</v>
      </c>
      <c r="B42" s="31" t="s">
        <v>22</v>
      </c>
      <c r="C42" s="31" t="s">
        <v>15</v>
      </c>
      <c r="D42" s="31" t="s">
        <v>23</v>
      </c>
      <c r="E42" s="4" t="s">
        <v>221</v>
      </c>
      <c r="F42" s="50">
        <v>0</v>
      </c>
    </row>
    <row r="43" spans="1:10" s="13" customFormat="1" ht="28.95" customHeight="1" x14ac:dyDescent="0.25">
      <c r="A43" s="30" t="s">
        <v>275</v>
      </c>
      <c r="B43" s="30" t="s">
        <v>14</v>
      </c>
      <c r="C43" s="30" t="s">
        <v>15</v>
      </c>
      <c r="D43" s="30" t="s">
        <v>16</v>
      </c>
      <c r="E43" s="11" t="s">
        <v>273</v>
      </c>
      <c r="F43" s="46">
        <f>F44</f>
        <v>0</v>
      </c>
    </row>
    <row r="44" spans="1:10" s="13" customFormat="1" ht="53.25" customHeight="1" x14ac:dyDescent="0.25">
      <c r="A44" s="31" t="s">
        <v>276</v>
      </c>
      <c r="B44" s="31" t="s">
        <v>119</v>
      </c>
      <c r="C44" s="31" t="s">
        <v>15</v>
      </c>
      <c r="D44" s="31" t="s">
        <v>23</v>
      </c>
      <c r="E44" s="4" t="s">
        <v>274</v>
      </c>
      <c r="F44" s="50">
        <v>0</v>
      </c>
      <c r="G44" s="42"/>
    </row>
    <row r="45" spans="1:10" ht="35.4" x14ac:dyDescent="0.3">
      <c r="A45" s="30" t="s">
        <v>48</v>
      </c>
      <c r="B45" s="30" t="s">
        <v>14</v>
      </c>
      <c r="C45" s="30" t="s">
        <v>15</v>
      </c>
      <c r="D45" s="30" t="s">
        <v>16</v>
      </c>
      <c r="E45" s="11" t="s">
        <v>49</v>
      </c>
      <c r="F45" s="46">
        <f>F46+F47+F48+F49</f>
        <v>20717789.66</v>
      </c>
      <c r="G45" s="41"/>
    </row>
    <row r="46" spans="1:10" ht="36.6" x14ac:dyDescent="0.3">
      <c r="A46" s="31" t="s">
        <v>125</v>
      </c>
      <c r="B46" s="31" t="s">
        <v>119</v>
      </c>
      <c r="C46" s="31" t="s">
        <v>15</v>
      </c>
      <c r="D46" s="31" t="s">
        <v>50</v>
      </c>
      <c r="E46" s="4" t="s">
        <v>126</v>
      </c>
      <c r="F46" s="50">
        <v>0</v>
      </c>
      <c r="G46" s="13"/>
    </row>
    <row r="47" spans="1:10" ht="60.6" x14ac:dyDescent="0.3">
      <c r="A47" s="31" t="s">
        <v>127</v>
      </c>
      <c r="B47" s="31" t="s">
        <v>119</v>
      </c>
      <c r="C47" s="31" t="s">
        <v>15</v>
      </c>
      <c r="D47" s="31" t="s">
        <v>50</v>
      </c>
      <c r="E47" s="4" t="s">
        <v>128</v>
      </c>
      <c r="F47" s="50">
        <v>14511835.33</v>
      </c>
      <c r="G47" s="13"/>
    </row>
    <row r="48" spans="1:10" ht="48.6" x14ac:dyDescent="0.3">
      <c r="A48" s="31" t="s">
        <v>129</v>
      </c>
      <c r="B48" s="31" t="s">
        <v>119</v>
      </c>
      <c r="C48" s="31" t="s">
        <v>15</v>
      </c>
      <c r="D48" s="31" t="s">
        <v>50</v>
      </c>
      <c r="E48" s="4" t="s">
        <v>130</v>
      </c>
      <c r="F48" s="50">
        <v>6179683.8899999997</v>
      </c>
      <c r="G48" s="13"/>
    </row>
    <row r="49" spans="1:7" ht="48.6" x14ac:dyDescent="0.3">
      <c r="A49" s="31" t="s">
        <v>131</v>
      </c>
      <c r="B49" s="31" t="s">
        <v>119</v>
      </c>
      <c r="C49" s="31" t="s">
        <v>15</v>
      </c>
      <c r="D49" s="31" t="s">
        <v>50</v>
      </c>
      <c r="E49" s="4" t="s">
        <v>132</v>
      </c>
      <c r="F49" s="50">
        <v>26270.44</v>
      </c>
      <c r="G49" s="13"/>
    </row>
    <row r="50" spans="1:7" s="13" customFormat="1" ht="13.8" x14ac:dyDescent="0.25">
      <c r="A50" s="30" t="s">
        <v>51</v>
      </c>
      <c r="B50" s="30" t="s">
        <v>14</v>
      </c>
      <c r="C50" s="30" t="s">
        <v>15</v>
      </c>
      <c r="D50" s="30" t="s">
        <v>16</v>
      </c>
      <c r="E50" s="11" t="s">
        <v>52</v>
      </c>
      <c r="F50" s="46">
        <f>F51+F52+F53+F54+F55</f>
        <v>4108807.4499999997</v>
      </c>
      <c r="G50" s="41"/>
    </row>
    <row r="51" spans="1:7" ht="24.6" x14ac:dyDescent="0.3">
      <c r="A51" s="31" t="s">
        <v>53</v>
      </c>
      <c r="B51" s="31" t="s">
        <v>22</v>
      </c>
      <c r="C51" s="31" t="s">
        <v>15</v>
      </c>
      <c r="D51" s="31" t="s">
        <v>50</v>
      </c>
      <c r="E51" s="4" t="s">
        <v>54</v>
      </c>
      <c r="F51" s="50">
        <v>536110.35</v>
      </c>
      <c r="G51" s="13"/>
    </row>
    <row r="52" spans="1:7" x14ac:dyDescent="0.3">
      <c r="A52" s="31" t="s">
        <v>55</v>
      </c>
      <c r="B52" s="31" t="s">
        <v>22</v>
      </c>
      <c r="C52" s="31" t="s">
        <v>15</v>
      </c>
      <c r="D52" s="31" t="s">
        <v>50</v>
      </c>
      <c r="E52" s="4" t="s">
        <v>56</v>
      </c>
      <c r="F52" s="50">
        <v>12161.57</v>
      </c>
      <c r="G52" s="13"/>
    </row>
    <row r="53" spans="1:7" x14ac:dyDescent="0.3">
      <c r="A53" s="31" t="s">
        <v>57</v>
      </c>
      <c r="B53" s="31" t="s">
        <v>22</v>
      </c>
      <c r="C53" s="31" t="s">
        <v>15</v>
      </c>
      <c r="D53" s="31" t="s">
        <v>50</v>
      </c>
      <c r="E53" s="4" t="s">
        <v>335</v>
      </c>
      <c r="F53" s="50">
        <v>1885748.55</v>
      </c>
      <c r="G53" s="13"/>
    </row>
    <row r="54" spans="1:7" x14ac:dyDescent="0.3">
      <c r="A54" s="31" t="s">
        <v>133</v>
      </c>
      <c r="B54" s="31" t="s">
        <v>22</v>
      </c>
      <c r="C54" s="31" t="s">
        <v>15</v>
      </c>
      <c r="D54" s="31" t="s">
        <v>50</v>
      </c>
      <c r="E54" s="4" t="s">
        <v>222</v>
      </c>
      <c r="F54" s="50">
        <v>294498.61</v>
      </c>
      <c r="G54" s="13"/>
    </row>
    <row r="55" spans="1:7" ht="24.6" x14ac:dyDescent="0.3">
      <c r="A55" s="31" t="s">
        <v>58</v>
      </c>
      <c r="B55" s="31" t="s">
        <v>22</v>
      </c>
      <c r="C55" s="31" t="s">
        <v>15</v>
      </c>
      <c r="D55" s="31" t="s">
        <v>50</v>
      </c>
      <c r="E55" s="4" t="s">
        <v>59</v>
      </c>
      <c r="F55" s="50">
        <v>1380288.37</v>
      </c>
      <c r="G55" s="13"/>
    </row>
    <row r="56" spans="1:7" s="13" customFormat="1" ht="23.4" x14ac:dyDescent="0.25">
      <c r="A56" s="30" t="s">
        <v>60</v>
      </c>
      <c r="B56" s="30" t="s">
        <v>14</v>
      </c>
      <c r="C56" s="30" t="s">
        <v>15</v>
      </c>
      <c r="D56" s="30" t="s">
        <v>16</v>
      </c>
      <c r="E56" s="11" t="s">
        <v>61</v>
      </c>
      <c r="F56" s="46">
        <f>F57+F58+F59</f>
        <v>32878755.399999999</v>
      </c>
      <c r="G56" s="41"/>
    </row>
    <row r="57" spans="1:7" ht="24.6" x14ac:dyDescent="0.3">
      <c r="A57" s="31" t="s">
        <v>134</v>
      </c>
      <c r="B57" s="31" t="s">
        <v>119</v>
      </c>
      <c r="C57" s="31" t="s">
        <v>15</v>
      </c>
      <c r="D57" s="31" t="s">
        <v>62</v>
      </c>
      <c r="E57" s="4" t="s">
        <v>135</v>
      </c>
      <c r="F57" s="50">
        <v>32452766.879999999</v>
      </c>
      <c r="G57" s="13"/>
    </row>
    <row r="58" spans="1:7" ht="24" x14ac:dyDescent="0.3">
      <c r="A58" s="31" t="s">
        <v>223</v>
      </c>
      <c r="B58" s="31" t="s">
        <v>119</v>
      </c>
      <c r="C58" s="31" t="s">
        <v>15</v>
      </c>
      <c r="D58" s="1" t="s">
        <v>62</v>
      </c>
      <c r="E58" s="33" t="s">
        <v>224</v>
      </c>
      <c r="F58" s="50">
        <v>185720.81</v>
      </c>
      <c r="G58" s="13"/>
    </row>
    <row r="59" spans="1:7" x14ac:dyDescent="0.3">
      <c r="A59" s="31" t="s">
        <v>171</v>
      </c>
      <c r="B59" s="31" t="s">
        <v>119</v>
      </c>
      <c r="C59" s="31" t="s">
        <v>15</v>
      </c>
      <c r="D59" s="1" t="s">
        <v>62</v>
      </c>
      <c r="E59" s="34" t="s">
        <v>225</v>
      </c>
      <c r="F59" s="50">
        <v>240267.71</v>
      </c>
      <c r="G59" s="43"/>
    </row>
    <row r="60" spans="1:7" s="13" customFormat="1" ht="23.4" x14ac:dyDescent="0.25">
      <c r="A60" s="30" t="s">
        <v>63</v>
      </c>
      <c r="B60" s="30" t="s">
        <v>14</v>
      </c>
      <c r="C60" s="30" t="s">
        <v>15</v>
      </c>
      <c r="D60" s="30" t="s">
        <v>16</v>
      </c>
      <c r="E60" s="35" t="s">
        <v>64</v>
      </c>
      <c r="F60" s="46">
        <f>F61+F62+F63</f>
        <v>51871117.910000004</v>
      </c>
      <c r="G60" s="41"/>
    </row>
    <row r="61" spans="1:7" s="13" customFormat="1" ht="60" x14ac:dyDescent="0.25">
      <c r="A61" s="31" t="s">
        <v>187</v>
      </c>
      <c r="B61" s="31" t="s">
        <v>119</v>
      </c>
      <c r="C61" s="31" t="s">
        <v>15</v>
      </c>
      <c r="D61" s="31" t="s">
        <v>195</v>
      </c>
      <c r="E61" s="4" t="s">
        <v>226</v>
      </c>
      <c r="F61" s="50">
        <v>4331033.24</v>
      </c>
    </row>
    <row r="62" spans="1:7" s="13" customFormat="1" ht="60" x14ac:dyDescent="0.25">
      <c r="A62" s="31" t="s">
        <v>187</v>
      </c>
      <c r="B62" s="31" t="s">
        <v>119</v>
      </c>
      <c r="C62" s="31" t="s">
        <v>15</v>
      </c>
      <c r="D62" s="31" t="s">
        <v>188</v>
      </c>
      <c r="E62" s="4" t="s">
        <v>189</v>
      </c>
      <c r="F62" s="50">
        <v>269968</v>
      </c>
    </row>
    <row r="63" spans="1:7" ht="36.6" x14ac:dyDescent="0.3">
      <c r="A63" s="31" t="s">
        <v>136</v>
      </c>
      <c r="B63" s="31" t="s">
        <v>119</v>
      </c>
      <c r="C63" s="31" t="s">
        <v>15</v>
      </c>
      <c r="D63" s="31" t="s">
        <v>65</v>
      </c>
      <c r="E63" s="4" t="s">
        <v>137</v>
      </c>
      <c r="F63" s="50">
        <v>47270116.670000002</v>
      </c>
      <c r="G63" s="13"/>
    </row>
    <row r="64" spans="1:7" s="13" customFormat="1" ht="13.8" x14ac:dyDescent="0.25">
      <c r="A64" s="30" t="s">
        <v>66</v>
      </c>
      <c r="B64" s="30" t="s">
        <v>14</v>
      </c>
      <c r="C64" s="30" t="s">
        <v>15</v>
      </c>
      <c r="D64" s="30" t="s">
        <v>16</v>
      </c>
      <c r="E64" s="11" t="s">
        <v>67</v>
      </c>
      <c r="F64" s="46">
        <f>F65+F66+F67+F68+F69+F70+F71+F72+F73+F74+F75+F76+F77+F78+F79+F80+F81+F82+F83+F84+F85+F86+F87</f>
        <v>1632764.9499999997</v>
      </c>
      <c r="G64" s="41"/>
    </row>
    <row r="65" spans="1:6" s="13" customFormat="1" ht="48" x14ac:dyDescent="0.25">
      <c r="A65" s="31" t="s">
        <v>138</v>
      </c>
      <c r="B65" s="31" t="s">
        <v>22</v>
      </c>
      <c r="C65" s="31" t="s">
        <v>15</v>
      </c>
      <c r="D65" s="31" t="s">
        <v>68</v>
      </c>
      <c r="E65" s="4" t="s">
        <v>139</v>
      </c>
      <c r="F65" s="50">
        <v>22400</v>
      </c>
    </row>
    <row r="66" spans="1:6" s="13" customFormat="1" ht="72" x14ac:dyDescent="0.25">
      <c r="A66" s="31" t="s">
        <v>140</v>
      </c>
      <c r="B66" s="31" t="s">
        <v>22</v>
      </c>
      <c r="C66" s="31" t="s">
        <v>15</v>
      </c>
      <c r="D66" s="31" t="s">
        <v>68</v>
      </c>
      <c r="E66" s="4" t="s">
        <v>141</v>
      </c>
      <c r="F66" s="50">
        <v>98471.25</v>
      </c>
    </row>
    <row r="67" spans="1:6" s="13" customFormat="1" ht="48" x14ac:dyDescent="0.25">
      <c r="A67" s="31" t="s">
        <v>142</v>
      </c>
      <c r="B67" s="31" t="s">
        <v>22</v>
      </c>
      <c r="C67" s="31" t="s">
        <v>15</v>
      </c>
      <c r="D67" s="31" t="s">
        <v>68</v>
      </c>
      <c r="E67" s="4" t="s">
        <v>143</v>
      </c>
      <c r="F67" s="50">
        <v>21210.5</v>
      </c>
    </row>
    <row r="68" spans="1:6" s="13" customFormat="1" ht="60" x14ac:dyDescent="0.25">
      <c r="A68" s="31" t="s">
        <v>144</v>
      </c>
      <c r="B68" s="31" t="s">
        <v>22</v>
      </c>
      <c r="C68" s="31" t="s">
        <v>15</v>
      </c>
      <c r="D68" s="31" t="s">
        <v>68</v>
      </c>
      <c r="E68" s="4" t="s">
        <v>145</v>
      </c>
      <c r="F68" s="50">
        <v>0</v>
      </c>
    </row>
    <row r="69" spans="1:6" s="13" customFormat="1" ht="48" x14ac:dyDescent="0.25">
      <c r="A69" s="31" t="s">
        <v>196</v>
      </c>
      <c r="B69" s="31" t="s">
        <v>22</v>
      </c>
      <c r="C69" s="31" t="s">
        <v>15</v>
      </c>
      <c r="D69" s="31" t="s">
        <v>68</v>
      </c>
      <c r="E69" s="4" t="s">
        <v>227</v>
      </c>
      <c r="F69" s="50">
        <v>0</v>
      </c>
    </row>
    <row r="70" spans="1:6" s="13" customFormat="1" ht="48" x14ac:dyDescent="0.25">
      <c r="A70" s="31" t="s">
        <v>228</v>
      </c>
      <c r="B70" s="31" t="s">
        <v>22</v>
      </c>
      <c r="C70" s="31" t="s">
        <v>15</v>
      </c>
      <c r="D70" s="31" t="s">
        <v>68</v>
      </c>
      <c r="E70" s="4" t="s">
        <v>229</v>
      </c>
      <c r="F70" s="50">
        <v>550</v>
      </c>
    </row>
    <row r="71" spans="1:6" s="13" customFormat="1" ht="60" x14ac:dyDescent="0.25">
      <c r="A71" s="31" t="s">
        <v>197</v>
      </c>
      <c r="B71" s="31" t="s">
        <v>22</v>
      </c>
      <c r="C71" s="31" t="s">
        <v>15</v>
      </c>
      <c r="D71" s="31" t="s">
        <v>68</v>
      </c>
      <c r="E71" s="4" t="s">
        <v>230</v>
      </c>
      <c r="F71" s="50">
        <v>0</v>
      </c>
    </row>
    <row r="72" spans="1:6" s="13" customFormat="1" ht="60" x14ac:dyDescent="0.25">
      <c r="A72" s="31" t="s">
        <v>298</v>
      </c>
      <c r="B72" s="31" t="s">
        <v>22</v>
      </c>
      <c r="C72" s="31" t="s">
        <v>15</v>
      </c>
      <c r="D72" s="31" t="s">
        <v>68</v>
      </c>
      <c r="E72" s="4" t="s">
        <v>299</v>
      </c>
      <c r="F72" s="50">
        <v>1500</v>
      </c>
    </row>
    <row r="73" spans="1:6" s="13" customFormat="1" ht="72" x14ac:dyDescent="0.25">
      <c r="A73" s="31" t="s">
        <v>146</v>
      </c>
      <c r="B73" s="31" t="s">
        <v>22</v>
      </c>
      <c r="C73" s="31" t="s">
        <v>15</v>
      </c>
      <c r="D73" s="31" t="s">
        <v>68</v>
      </c>
      <c r="E73" s="4" t="s">
        <v>300</v>
      </c>
      <c r="F73" s="50">
        <v>7500</v>
      </c>
    </row>
    <row r="74" spans="1:6" s="13" customFormat="1" ht="96" x14ac:dyDescent="0.25">
      <c r="A74" s="31" t="s">
        <v>147</v>
      </c>
      <c r="B74" s="31" t="s">
        <v>22</v>
      </c>
      <c r="C74" s="31" t="s">
        <v>15</v>
      </c>
      <c r="D74" s="31" t="s">
        <v>68</v>
      </c>
      <c r="E74" s="4" t="s">
        <v>336</v>
      </c>
      <c r="F74" s="50">
        <v>2250</v>
      </c>
    </row>
    <row r="75" spans="1:6" s="13" customFormat="1" ht="60" x14ac:dyDescent="0.25">
      <c r="A75" s="31" t="s">
        <v>148</v>
      </c>
      <c r="B75" s="31" t="s">
        <v>22</v>
      </c>
      <c r="C75" s="31" t="s">
        <v>15</v>
      </c>
      <c r="D75" s="31" t="s">
        <v>68</v>
      </c>
      <c r="E75" s="4" t="s">
        <v>149</v>
      </c>
      <c r="F75" s="50">
        <v>6750</v>
      </c>
    </row>
    <row r="76" spans="1:6" s="13" customFormat="1" ht="60" x14ac:dyDescent="0.25">
      <c r="A76" s="31" t="s">
        <v>150</v>
      </c>
      <c r="B76" s="31" t="s">
        <v>22</v>
      </c>
      <c r="C76" s="31" t="s">
        <v>15</v>
      </c>
      <c r="D76" s="31" t="s">
        <v>68</v>
      </c>
      <c r="E76" s="4" t="s">
        <v>151</v>
      </c>
      <c r="F76" s="50">
        <v>48000</v>
      </c>
    </row>
    <row r="77" spans="1:6" s="13" customFormat="1" ht="60" x14ac:dyDescent="0.25">
      <c r="A77" s="31" t="s">
        <v>152</v>
      </c>
      <c r="B77" s="31" t="s">
        <v>22</v>
      </c>
      <c r="C77" s="31" t="s">
        <v>15</v>
      </c>
      <c r="D77" s="31" t="s">
        <v>68</v>
      </c>
      <c r="E77" s="4" t="s">
        <v>153</v>
      </c>
      <c r="F77" s="50">
        <v>323109.40000000002</v>
      </c>
    </row>
    <row r="78" spans="1:6" s="13" customFormat="1" ht="36" x14ac:dyDescent="0.25">
      <c r="A78" s="31" t="s">
        <v>154</v>
      </c>
      <c r="B78" s="31" t="s">
        <v>36</v>
      </c>
      <c r="C78" s="31" t="s">
        <v>15</v>
      </c>
      <c r="D78" s="31" t="s">
        <v>68</v>
      </c>
      <c r="E78" s="4" t="s">
        <v>155</v>
      </c>
      <c r="F78" s="50">
        <v>0</v>
      </c>
    </row>
    <row r="79" spans="1:6" s="13" customFormat="1" ht="48" x14ac:dyDescent="0.25">
      <c r="A79" s="31" t="s">
        <v>198</v>
      </c>
      <c r="B79" s="31" t="s">
        <v>119</v>
      </c>
      <c r="C79" s="31" t="s">
        <v>15</v>
      </c>
      <c r="D79" s="31" t="s">
        <v>68</v>
      </c>
      <c r="E79" s="4" t="s">
        <v>231</v>
      </c>
      <c r="F79" s="50">
        <v>419959.62</v>
      </c>
    </row>
    <row r="80" spans="1:6" s="13" customFormat="1" ht="48" x14ac:dyDescent="0.25">
      <c r="A80" s="31" t="s">
        <v>156</v>
      </c>
      <c r="B80" s="31" t="s">
        <v>119</v>
      </c>
      <c r="C80" s="31" t="s">
        <v>15</v>
      </c>
      <c r="D80" s="31" t="s">
        <v>68</v>
      </c>
      <c r="E80" s="4" t="s">
        <v>157</v>
      </c>
      <c r="F80" s="50">
        <v>511240.76</v>
      </c>
    </row>
    <row r="81" spans="1:7" s="13" customFormat="1" ht="36" x14ac:dyDescent="0.25">
      <c r="A81" s="31" t="s">
        <v>209</v>
      </c>
      <c r="B81" s="31" t="s">
        <v>119</v>
      </c>
      <c r="C81" s="31" t="s">
        <v>15</v>
      </c>
      <c r="D81" s="31" t="s">
        <v>68</v>
      </c>
      <c r="E81" s="4" t="s">
        <v>210</v>
      </c>
      <c r="F81" s="50">
        <v>17792.009999999998</v>
      </c>
    </row>
    <row r="82" spans="1:7" s="13" customFormat="1" ht="48" x14ac:dyDescent="0.25">
      <c r="A82" s="31" t="s">
        <v>199</v>
      </c>
      <c r="B82" s="31" t="s">
        <v>119</v>
      </c>
      <c r="C82" s="31" t="s">
        <v>15</v>
      </c>
      <c r="D82" s="31" t="s">
        <v>68</v>
      </c>
      <c r="E82" s="4" t="s">
        <v>200</v>
      </c>
      <c r="F82" s="50">
        <v>1001.16</v>
      </c>
    </row>
    <row r="83" spans="1:7" s="13" customFormat="1" ht="108" x14ac:dyDescent="0.25">
      <c r="A83" s="31" t="s">
        <v>158</v>
      </c>
      <c r="B83" s="31" t="s">
        <v>119</v>
      </c>
      <c r="C83" s="31" t="s">
        <v>15</v>
      </c>
      <c r="D83" s="31" t="s">
        <v>68</v>
      </c>
      <c r="E83" s="4" t="s">
        <v>159</v>
      </c>
      <c r="F83" s="50">
        <v>0</v>
      </c>
    </row>
    <row r="84" spans="1:7" s="13" customFormat="1" ht="48" x14ac:dyDescent="0.25">
      <c r="A84" s="31" t="s">
        <v>160</v>
      </c>
      <c r="B84" s="31" t="s">
        <v>22</v>
      </c>
      <c r="C84" s="31" t="s">
        <v>15</v>
      </c>
      <c r="D84" s="31" t="s">
        <v>68</v>
      </c>
      <c r="E84" s="4" t="s">
        <v>337</v>
      </c>
      <c r="F84" s="50">
        <v>-156976.56</v>
      </c>
    </row>
    <row r="85" spans="1:7" ht="48.6" x14ac:dyDescent="0.3">
      <c r="A85" s="31" t="s">
        <v>161</v>
      </c>
      <c r="B85" s="31" t="s">
        <v>22</v>
      </c>
      <c r="C85" s="31" t="s">
        <v>15</v>
      </c>
      <c r="D85" s="31" t="s">
        <v>68</v>
      </c>
      <c r="E85" s="4" t="s">
        <v>338</v>
      </c>
      <c r="F85" s="50">
        <v>405</v>
      </c>
      <c r="G85" s="13"/>
    </row>
    <row r="86" spans="1:7" ht="108.6" x14ac:dyDescent="0.3">
      <c r="A86" s="31" t="s">
        <v>162</v>
      </c>
      <c r="B86" s="31" t="s">
        <v>22</v>
      </c>
      <c r="C86" s="31" t="s">
        <v>15</v>
      </c>
      <c r="D86" s="31" t="s">
        <v>68</v>
      </c>
      <c r="E86" s="4" t="s">
        <v>339</v>
      </c>
      <c r="F86" s="50">
        <v>276165.87</v>
      </c>
      <c r="G86" s="13"/>
    </row>
    <row r="87" spans="1:7" ht="36.6" x14ac:dyDescent="0.3">
      <c r="A87" s="31" t="s">
        <v>201</v>
      </c>
      <c r="B87" s="31" t="s">
        <v>22</v>
      </c>
      <c r="C87" s="31" t="s">
        <v>15</v>
      </c>
      <c r="D87" s="31" t="s">
        <v>68</v>
      </c>
      <c r="E87" s="4" t="s">
        <v>340</v>
      </c>
      <c r="F87" s="50">
        <v>31435.94</v>
      </c>
      <c r="G87" s="13"/>
    </row>
    <row r="88" spans="1:7" x14ac:dyDescent="0.3">
      <c r="A88" s="30" t="s">
        <v>98</v>
      </c>
      <c r="B88" s="30" t="s">
        <v>14</v>
      </c>
      <c r="C88" s="30" t="s">
        <v>15</v>
      </c>
      <c r="D88" s="30" t="s">
        <v>16</v>
      </c>
      <c r="E88" s="36" t="s">
        <v>99</v>
      </c>
      <c r="F88" s="46">
        <f>F90+F91+F92+F89</f>
        <v>12287166.139999999</v>
      </c>
      <c r="G88" s="44"/>
    </row>
    <row r="89" spans="1:7" ht="24.6" x14ac:dyDescent="0.3">
      <c r="A89" s="31" t="s">
        <v>271</v>
      </c>
      <c r="B89" s="31" t="s">
        <v>119</v>
      </c>
      <c r="C89" s="31" t="s">
        <v>15</v>
      </c>
      <c r="D89" s="1" t="s">
        <v>203</v>
      </c>
      <c r="E89" s="39" t="s">
        <v>272</v>
      </c>
      <c r="F89" s="50">
        <v>-5667.05</v>
      </c>
      <c r="G89" s="13"/>
    </row>
    <row r="90" spans="1:7" x14ac:dyDescent="0.3">
      <c r="A90" s="31" t="s">
        <v>202</v>
      </c>
      <c r="B90" s="31" t="s">
        <v>119</v>
      </c>
      <c r="C90" s="31" t="s">
        <v>15</v>
      </c>
      <c r="D90" s="1" t="s">
        <v>203</v>
      </c>
      <c r="E90" s="38" t="s">
        <v>204</v>
      </c>
      <c r="F90" s="50">
        <v>6475957.5999999996</v>
      </c>
      <c r="G90" s="13"/>
    </row>
    <row r="91" spans="1:7" ht="24.6" x14ac:dyDescent="0.3">
      <c r="A91" s="31" t="s">
        <v>176</v>
      </c>
      <c r="B91" s="31" t="s">
        <v>119</v>
      </c>
      <c r="C91" s="31" t="s">
        <v>15</v>
      </c>
      <c r="D91" s="31" t="s">
        <v>74</v>
      </c>
      <c r="E91" s="37" t="s">
        <v>177</v>
      </c>
      <c r="F91" s="50">
        <v>3693191.59</v>
      </c>
      <c r="G91" s="13"/>
    </row>
    <row r="92" spans="1:7" x14ac:dyDescent="0.3">
      <c r="A92" s="31" t="s">
        <v>178</v>
      </c>
      <c r="B92" s="31" t="s">
        <v>119</v>
      </c>
      <c r="C92" s="31" t="s">
        <v>15</v>
      </c>
      <c r="D92" s="31" t="s">
        <v>74</v>
      </c>
      <c r="E92" s="4" t="s">
        <v>190</v>
      </c>
      <c r="F92" s="50">
        <v>2123684</v>
      </c>
      <c r="G92" s="13"/>
    </row>
    <row r="93" spans="1:7" s="13" customFormat="1" ht="13.8" x14ac:dyDescent="0.25">
      <c r="A93" s="30" t="s">
        <v>69</v>
      </c>
      <c r="B93" s="30" t="s">
        <v>14</v>
      </c>
      <c r="C93" s="30" t="s">
        <v>15</v>
      </c>
      <c r="D93" s="30" t="s">
        <v>16</v>
      </c>
      <c r="E93" s="11" t="s">
        <v>70</v>
      </c>
      <c r="F93" s="46">
        <f>F94+F171+F172+F173+F174+F175</f>
        <v>1811210691.4099998</v>
      </c>
    </row>
    <row r="94" spans="1:7" s="13" customFormat="1" ht="23.4" x14ac:dyDescent="0.25">
      <c r="A94" s="30" t="s">
        <v>71</v>
      </c>
      <c r="B94" s="30" t="s">
        <v>14</v>
      </c>
      <c r="C94" s="30" t="s">
        <v>15</v>
      </c>
      <c r="D94" s="30" t="s">
        <v>16</v>
      </c>
      <c r="E94" s="11" t="s">
        <v>72</v>
      </c>
      <c r="F94" s="46">
        <f>F95+F96+F97+F98+F99+F100+F101+F102+F103+F104+F105+F106+F107+F108+F109+F110+F111+F112+F113+F114+F115+F116+F117+F118+F119+F120+F121+F122+F123+F124+F125+F126+F127+F128+F129+F130+F131+F132+F133+F134+F135+F136+F137+F138+F139+F140+F141+F142+F143+F144</f>
        <v>1796214265.4999998</v>
      </c>
    </row>
    <row r="95" spans="1:7" s="13" customFormat="1" ht="24" x14ac:dyDescent="0.25">
      <c r="A95" s="31" t="s">
        <v>100</v>
      </c>
      <c r="B95" s="31" t="s">
        <v>119</v>
      </c>
      <c r="C95" s="31" t="s">
        <v>15</v>
      </c>
      <c r="D95" s="31" t="s">
        <v>74</v>
      </c>
      <c r="E95" s="4" t="s">
        <v>232</v>
      </c>
      <c r="F95" s="47">
        <v>49379000</v>
      </c>
    </row>
    <row r="96" spans="1:7" s="13" customFormat="1" ht="24" x14ac:dyDescent="0.25">
      <c r="A96" s="31" t="s">
        <v>101</v>
      </c>
      <c r="B96" s="31" t="s">
        <v>119</v>
      </c>
      <c r="C96" s="31" t="s">
        <v>15</v>
      </c>
      <c r="D96" s="31" t="s">
        <v>74</v>
      </c>
      <c r="E96" s="4" t="s">
        <v>211</v>
      </c>
      <c r="F96" s="47">
        <v>39822011</v>
      </c>
    </row>
    <row r="97" spans="1:6" s="13" customFormat="1" ht="24" x14ac:dyDescent="0.25">
      <c r="A97" s="31" t="s">
        <v>279</v>
      </c>
      <c r="B97" s="31" t="s">
        <v>119</v>
      </c>
      <c r="C97" s="31" t="s">
        <v>15</v>
      </c>
      <c r="D97" s="31" t="s">
        <v>74</v>
      </c>
      <c r="E97" s="4" t="s">
        <v>280</v>
      </c>
      <c r="F97" s="47">
        <v>40000000</v>
      </c>
    </row>
    <row r="98" spans="1:6" s="13" customFormat="1" ht="13.8" x14ac:dyDescent="0.25">
      <c r="A98" s="31" t="s">
        <v>191</v>
      </c>
      <c r="B98" s="31" t="s">
        <v>119</v>
      </c>
      <c r="C98" s="31" t="s">
        <v>15</v>
      </c>
      <c r="D98" s="31" t="s">
        <v>74</v>
      </c>
      <c r="E98" s="4" t="s">
        <v>342</v>
      </c>
      <c r="F98" s="47">
        <v>4468679</v>
      </c>
    </row>
    <row r="99" spans="1:6" s="13" customFormat="1" ht="24" x14ac:dyDescent="0.25">
      <c r="A99" s="31" t="s">
        <v>102</v>
      </c>
      <c r="B99" s="31" t="s">
        <v>119</v>
      </c>
      <c r="C99" s="31" t="s">
        <v>15</v>
      </c>
      <c r="D99" s="31" t="s">
        <v>74</v>
      </c>
      <c r="E99" s="4" t="s">
        <v>233</v>
      </c>
      <c r="F99" s="47">
        <v>1176755.43</v>
      </c>
    </row>
    <row r="100" spans="1:6" s="13" customFormat="1" ht="36" x14ac:dyDescent="0.25">
      <c r="A100" s="31" t="s">
        <v>281</v>
      </c>
      <c r="B100" s="31" t="s">
        <v>119</v>
      </c>
      <c r="C100" s="31" t="s">
        <v>15</v>
      </c>
      <c r="D100" s="31" t="s">
        <v>74</v>
      </c>
      <c r="E100" s="4" t="s">
        <v>282</v>
      </c>
      <c r="F100" s="47">
        <v>8964103.4000000004</v>
      </c>
    </row>
    <row r="101" spans="1:6" s="13" customFormat="1" ht="48" x14ac:dyDescent="0.25">
      <c r="A101" s="31" t="s">
        <v>234</v>
      </c>
      <c r="B101" s="31" t="s">
        <v>119</v>
      </c>
      <c r="C101" s="31" t="s">
        <v>15</v>
      </c>
      <c r="D101" s="31" t="s">
        <v>74</v>
      </c>
      <c r="E101" s="4" t="s">
        <v>235</v>
      </c>
      <c r="F101" s="47">
        <v>1435088.36</v>
      </c>
    </row>
    <row r="102" spans="1:6" s="13" customFormat="1" ht="48" x14ac:dyDescent="0.25">
      <c r="A102" s="31" t="s">
        <v>111</v>
      </c>
      <c r="B102" s="31" t="s">
        <v>119</v>
      </c>
      <c r="C102" s="31" t="s">
        <v>15</v>
      </c>
      <c r="D102" s="31" t="s">
        <v>74</v>
      </c>
      <c r="E102" s="4" t="s">
        <v>164</v>
      </c>
      <c r="F102" s="47">
        <v>22806717.379999999</v>
      </c>
    </row>
    <row r="103" spans="1:6" s="13" customFormat="1" ht="60" x14ac:dyDescent="0.25">
      <c r="A103" s="31" t="s">
        <v>283</v>
      </c>
      <c r="B103" s="31" t="s">
        <v>119</v>
      </c>
      <c r="C103" s="31" t="s">
        <v>15</v>
      </c>
      <c r="D103" s="31" t="s">
        <v>74</v>
      </c>
      <c r="E103" s="4" t="s">
        <v>284</v>
      </c>
      <c r="F103" s="47">
        <v>450000</v>
      </c>
    </row>
    <row r="104" spans="1:6" s="13" customFormat="1" ht="36" x14ac:dyDescent="0.25">
      <c r="A104" s="31" t="s">
        <v>236</v>
      </c>
      <c r="B104" s="31" t="s">
        <v>119</v>
      </c>
      <c r="C104" s="31" t="s">
        <v>15</v>
      </c>
      <c r="D104" s="31" t="s">
        <v>74</v>
      </c>
      <c r="E104" s="4" t="s">
        <v>237</v>
      </c>
      <c r="F104" s="47">
        <v>500000</v>
      </c>
    </row>
    <row r="105" spans="1:6" ht="24.6" x14ac:dyDescent="0.3">
      <c r="A105" s="31" t="s">
        <v>186</v>
      </c>
      <c r="B105" s="31" t="s">
        <v>119</v>
      </c>
      <c r="C105" s="31" t="s">
        <v>15</v>
      </c>
      <c r="D105" s="31" t="s">
        <v>74</v>
      </c>
      <c r="E105" s="4" t="s">
        <v>175</v>
      </c>
      <c r="F105" s="47">
        <v>1403325</v>
      </c>
    </row>
    <row r="106" spans="1:6" ht="24.6" x14ac:dyDescent="0.3">
      <c r="A106" s="31" t="s">
        <v>238</v>
      </c>
      <c r="B106" s="31" t="s">
        <v>119</v>
      </c>
      <c r="C106" s="31" t="s">
        <v>15</v>
      </c>
      <c r="D106" s="31" t="s">
        <v>74</v>
      </c>
      <c r="E106" s="4" t="s">
        <v>239</v>
      </c>
      <c r="F106" s="47">
        <v>668192</v>
      </c>
    </row>
    <row r="107" spans="1:6" ht="24.6" x14ac:dyDescent="0.3">
      <c r="A107" s="31" t="s">
        <v>285</v>
      </c>
      <c r="B107" s="31" t="s">
        <v>119</v>
      </c>
      <c r="C107" s="31" t="s">
        <v>15</v>
      </c>
      <c r="D107" s="31" t="s">
        <v>74</v>
      </c>
      <c r="E107" s="4" t="s">
        <v>286</v>
      </c>
      <c r="F107" s="47">
        <v>10472839.51</v>
      </c>
    </row>
    <row r="108" spans="1:6" ht="24.6" x14ac:dyDescent="0.3">
      <c r="A108" s="31" t="s">
        <v>172</v>
      </c>
      <c r="B108" s="31" t="s">
        <v>119</v>
      </c>
      <c r="C108" s="31" t="s">
        <v>15</v>
      </c>
      <c r="D108" s="31" t="s">
        <v>74</v>
      </c>
      <c r="E108" s="4" t="s">
        <v>173</v>
      </c>
      <c r="F108" s="47">
        <v>228581.77</v>
      </c>
    </row>
    <row r="109" spans="1:6" ht="24.6" x14ac:dyDescent="0.3">
      <c r="A109" s="31" t="s">
        <v>73</v>
      </c>
      <c r="B109" s="31" t="s">
        <v>119</v>
      </c>
      <c r="C109" s="31" t="s">
        <v>15</v>
      </c>
      <c r="D109" s="31" t="s">
        <v>74</v>
      </c>
      <c r="E109" s="4" t="s">
        <v>165</v>
      </c>
      <c r="F109" s="47">
        <v>7221764.8300000001</v>
      </c>
    </row>
    <row r="110" spans="1:6" ht="24.6" x14ac:dyDescent="0.3">
      <c r="A110" s="31" t="s">
        <v>179</v>
      </c>
      <c r="B110" s="31" t="s">
        <v>119</v>
      </c>
      <c r="C110" s="31" t="s">
        <v>15</v>
      </c>
      <c r="D110" s="31" t="s">
        <v>74</v>
      </c>
      <c r="E110" s="4" t="s">
        <v>180</v>
      </c>
      <c r="F110" s="47">
        <v>242368970.72999999</v>
      </c>
    </row>
    <row r="111" spans="1:6" ht="24.6" x14ac:dyDescent="0.3">
      <c r="A111" s="31" t="s">
        <v>193</v>
      </c>
      <c r="B111" s="31" t="s">
        <v>119</v>
      </c>
      <c r="C111" s="31" t="s">
        <v>15</v>
      </c>
      <c r="D111" s="31" t="s">
        <v>74</v>
      </c>
      <c r="E111" s="4" t="s">
        <v>192</v>
      </c>
      <c r="F111" s="47">
        <v>760215.86</v>
      </c>
    </row>
    <row r="112" spans="1:6" ht="48.6" x14ac:dyDescent="0.3">
      <c r="A112" s="31" t="s">
        <v>183</v>
      </c>
      <c r="B112" s="31" t="s">
        <v>119</v>
      </c>
      <c r="C112" s="31" t="s">
        <v>15</v>
      </c>
      <c r="D112" s="31" t="s">
        <v>74</v>
      </c>
      <c r="E112" s="4" t="s">
        <v>184</v>
      </c>
      <c r="F112" s="47">
        <v>27294192</v>
      </c>
    </row>
    <row r="113" spans="1:6" x14ac:dyDescent="0.3">
      <c r="A113" s="31" t="s">
        <v>75</v>
      </c>
      <c r="B113" s="31" t="s">
        <v>119</v>
      </c>
      <c r="C113" s="31" t="s">
        <v>287</v>
      </c>
      <c r="D113" s="31" t="s">
        <v>74</v>
      </c>
      <c r="E113" s="4" t="s">
        <v>341</v>
      </c>
      <c r="F113" s="47">
        <v>60000</v>
      </c>
    </row>
    <row r="114" spans="1:6" ht="48.6" x14ac:dyDescent="0.3">
      <c r="A114" s="31" t="s">
        <v>75</v>
      </c>
      <c r="B114" s="31" t="s">
        <v>119</v>
      </c>
      <c r="C114" s="31" t="s">
        <v>103</v>
      </c>
      <c r="D114" s="31" t="s">
        <v>74</v>
      </c>
      <c r="E114" s="4" t="s">
        <v>181</v>
      </c>
      <c r="F114" s="47">
        <v>12519960.050000001</v>
      </c>
    </row>
    <row r="115" spans="1:6" ht="36.6" x14ac:dyDescent="0.3">
      <c r="A115" s="31" t="s">
        <v>75</v>
      </c>
      <c r="B115" s="31" t="s">
        <v>119</v>
      </c>
      <c r="C115" s="31" t="s">
        <v>76</v>
      </c>
      <c r="D115" s="31" t="s">
        <v>74</v>
      </c>
      <c r="E115" s="4" t="s">
        <v>240</v>
      </c>
      <c r="F115" s="47">
        <v>5535059</v>
      </c>
    </row>
    <row r="116" spans="1:6" ht="72.599999999999994" x14ac:dyDescent="0.3">
      <c r="A116" s="31" t="s">
        <v>75</v>
      </c>
      <c r="B116" s="31" t="s">
        <v>119</v>
      </c>
      <c r="C116" s="31" t="s">
        <v>77</v>
      </c>
      <c r="D116" s="31" t="s">
        <v>74</v>
      </c>
      <c r="E116" s="4" t="s">
        <v>241</v>
      </c>
      <c r="F116" s="47">
        <v>435460.23</v>
      </c>
    </row>
    <row r="117" spans="1:6" ht="24.6" x14ac:dyDescent="0.3">
      <c r="A117" s="31" t="s">
        <v>75</v>
      </c>
      <c r="B117" s="31" t="s">
        <v>119</v>
      </c>
      <c r="C117" s="31" t="s">
        <v>185</v>
      </c>
      <c r="D117" s="31" t="s">
        <v>74</v>
      </c>
      <c r="E117" s="4" t="s">
        <v>242</v>
      </c>
      <c r="F117" s="47">
        <v>701269.59</v>
      </c>
    </row>
    <row r="118" spans="1:6" ht="60.6" x14ac:dyDescent="0.3">
      <c r="A118" s="31" t="s">
        <v>75</v>
      </c>
      <c r="B118" s="31" t="s">
        <v>119</v>
      </c>
      <c r="C118" s="31" t="s">
        <v>112</v>
      </c>
      <c r="D118" s="31" t="s">
        <v>74</v>
      </c>
      <c r="E118" s="4" t="s">
        <v>163</v>
      </c>
      <c r="F118" s="47">
        <v>39980948.07</v>
      </c>
    </row>
    <row r="119" spans="1:6" ht="24.6" x14ac:dyDescent="0.3">
      <c r="A119" s="31" t="s">
        <v>75</v>
      </c>
      <c r="B119" s="31" t="s">
        <v>119</v>
      </c>
      <c r="C119" s="31" t="s">
        <v>104</v>
      </c>
      <c r="D119" s="31" t="s">
        <v>74</v>
      </c>
      <c r="E119" s="4" t="s">
        <v>105</v>
      </c>
      <c r="F119" s="47">
        <v>5899492.2400000002</v>
      </c>
    </row>
    <row r="120" spans="1:6" ht="36.6" x14ac:dyDescent="0.3">
      <c r="A120" s="31" t="s">
        <v>75</v>
      </c>
      <c r="B120" s="31" t="s">
        <v>119</v>
      </c>
      <c r="C120" s="31" t="s">
        <v>106</v>
      </c>
      <c r="D120" s="31" t="s">
        <v>74</v>
      </c>
      <c r="E120" s="4" t="s">
        <v>107</v>
      </c>
      <c r="F120" s="47">
        <v>5416448.0800000001</v>
      </c>
    </row>
    <row r="121" spans="1:6" ht="36.6" x14ac:dyDescent="0.3">
      <c r="A121" s="31" t="s">
        <v>75</v>
      </c>
      <c r="B121" s="31" t="s">
        <v>119</v>
      </c>
      <c r="C121" s="31" t="s">
        <v>205</v>
      </c>
      <c r="D121" s="31" t="s">
        <v>74</v>
      </c>
      <c r="E121" s="4" t="s">
        <v>243</v>
      </c>
      <c r="F121" s="47">
        <v>0</v>
      </c>
    </row>
    <row r="122" spans="1:6" ht="24.6" x14ac:dyDescent="0.3">
      <c r="A122" s="31" t="s">
        <v>75</v>
      </c>
      <c r="B122" s="31" t="s">
        <v>119</v>
      </c>
      <c r="C122" s="31" t="s">
        <v>288</v>
      </c>
      <c r="D122" s="31" t="s">
        <v>74</v>
      </c>
      <c r="E122" s="4" t="s">
        <v>290</v>
      </c>
      <c r="F122" s="47">
        <v>1000000</v>
      </c>
    </row>
    <row r="123" spans="1:6" ht="48.6" x14ac:dyDescent="0.3">
      <c r="A123" s="31" t="s">
        <v>75</v>
      </c>
      <c r="B123" s="31" t="s">
        <v>119</v>
      </c>
      <c r="C123" s="31" t="s">
        <v>289</v>
      </c>
      <c r="D123" s="31" t="s">
        <v>74</v>
      </c>
      <c r="E123" s="4" t="s">
        <v>291</v>
      </c>
      <c r="F123" s="47">
        <v>69308688</v>
      </c>
    </row>
    <row r="124" spans="1:6" ht="60.6" x14ac:dyDescent="0.3">
      <c r="A124" s="31" t="s">
        <v>78</v>
      </c>
      <c r="B124" s="31" t="s">
        <v>119</v>
      </c>
      <c r="C124" s="31" t="s">
        <v>79</v>
      </c>
      <c r="D124" s="31" t="s">
        <v>74</v>
      </c>
      <c r="E124" s="4" t="s">
        <v>244</v>
      </c>
      <c r="F124" s="47">
        <v>610711977.95000005</v>
      </c>
    </row>
    <row r="125" spans="1:6" ht="60.6" x14ac:dyDescent="0.3">
      <c r="A125" s="31" t="s">
        <v>78</v>
      </c>
      <c r="B125" s="31" t="s">
        <v>119</v>
      </c>
      <c r="C125" s="31" t="s">
        <v>80</v>
      </c>
      <c r="D125" s="31" t="s">
        <v>74</v>
      </c>
      <c r="E125" s="4" t="s">
        <v>245</v>
      </c>
      <c r="F125" s="47">
        <v>0</v>
      </c>
    </row>
    <row r="126" spans="1:6" ht="48.6" x14ac:dyDescent="0.3">
      <c r="A126" s="31" t="s">
        <v>78</v>
      </c>
      <c r="B126" s="31" t="s">
        <v>119</v>
      </c>
      <c r="C126" s="31" t="s">
        <v>81</v>
      </c>
      <c r="D126" s="31" t="s">
        <v>74</v>
      </c>
      <c r="E126" s="4" t="s">
        <v>246</v>
      </c>
      <c r="F126" s="47">
        <v>368726936.64999998</v>
      </c>
    </row>
    <row r="127" spans="1:6" ht="48.6" x14ac:dyDescent="0.3">
      <c r="A127" s="31" t="s">
        <v>78</v>
      </c>
      <c r="B127" s="31" t="s">
        <v>119</v>
      </c>
      <c r="C127" s="31" t="s">
        <v>82</v>
      </c>
      <c r="D127" s="31" t="s">
        <v>74</v>
      </c>
      <c r="E127" s="4" t="s">
        <v>247</v>
      </c>
      <c r="F127" s="47">
        <v>11014064</v>
      </c>
    </row>
    <row r="128" spans="1:6" ht="24.6" x14ac:dyDescent="0.3">
      <c r="A128" s="31" t="s">
        <v>78</v>
      </c>
      <c r="B128" s="31" t="s">
        <v>119</v>
      </c>
      <c r="C128" s="31" t="s">
        <v>83</v>
      </c>
      <c r="D128" s="31" t="s">
        <v>74</v>
      </c>
      <c r="E128" s="4" t="s">
        <v>248</v>
      </c>
      <c r="F128" s="47">
        <v>1355800</v>
      </c>
    </row>
    <row r="129" spans="1:6" ht="24.6" x14ac:dyDescent="0.3">
      <c r="A129" s="31" t="s">
        <v>78</v>
      </c>
      <c r="B129" s="31" t="s">
        <v>119</v>
      </c>
      <c r="C129" s="31" t="s">
        <v>84</v>
      </c>
      <c r="D129" s="31" t="s">
        <v>74</v>
      </c>
      <c r="E129" s="4" t="s">
        <v>249</v>
      </c>
      <c r="F129" s="47">
        <v>1241480.6000000001</v>
      </c>
    </row>
    <row r="130" spans="1:6" ht="108.6" x14ac:dyDescent="0.3">
      <c r="A130" s="31" t="s">
        <v>78</v>
      </c>
      <c r="B130" s="31" t="s">
        <v>119</v>
      </c>
      <c r="C130" s="31" t="s">
        <v>85</v>
      </c>
      <c r="D130" s="31" t="s">
        <v>74</v>
      </c>
      <c r="E130" s="4" t="s">
        <v>86</v>
      </c>
      <c r="F130" s="47">
        <v>170992.34</v>
      </c>
    </row>
    <row r="131" spans="1:6" ht="24.6" x14ac:dyDescent="0.3">
      <c r="A131" s="31" t="s">
        <v>78</v>
      </c>
      <c r="B131" s="31" t="s">
        <v>119</v>
      </c>
      <c r="C131" s="31" t="s">
        <v>87</v>
      </c>
      <c r="D131" s="31" t="s">
        <v>74</v>
      </c>
      <c r="E131" s="4" t="s">
        <v>88</v>
      </c>
      <c r="F131" s="47">
        <v>10000</v>
      </c>
    </row>
    <row r="132" spans="1:6" ht="84.6" x14ac:dyDescent="0.3">
      <c r="A132" s="31" t="s">
        <v>78</v>
      </c>
      <c r="B132" s="31" t="s">
        <v>119</v>
      </c>
      <c r="C132" s="31" t="s">
        <v>89</v>
      </c>
      <c r="D132" s="31" t="s">
        <v>74</v>
      </c>
      <c r="E132" s="4" t="s">
        <v>250</v>
      </c>
      <c r="F132" s="47">
        <v>1040241.71</v>
      </c>
    </row>
    <row r="133" spans="1:6" ht="96.6" x14ac:dyDescent="0.3">
      <c r="A133" s="31" t="s">
        <v>78</v>
      </c>
      <c r="B133" s="31" t="s">
        <v>119</v>
      </c>
      <c r="C133" s="31" t="s">
        <v>90</v>
      </c>
      <c r="D133" s="31" t="s">
        <v>74</v>
      </c>
      <c r="E133" s="4" t="s">
        <v>251</v>
      </c>
      <c r="F133" s="47">
        <v>91452.37</v>
      </c>
    </row>
    <row r="134" spans="1:6" ht="24.6" x14ac:dyDescent="0.3">
      <c r="A134" s="31" t="s">
        <v>78</v>
      </c>
      <c r="B134" s="31" t="s">
        <v>119</v>
      </c>
      <c r="C134" s="31" t="s">
        <v>91</v>
      </c>
      <c r="D134" s="31" t="s">
        <v>74</v>
      </c>
      <c r="E134" s="4" t="s">
        <v>252</v>
      </c>
      <c r="F134" s="47">
        <v>340248.31</v>
      </c>
    </row>
    <row r="135" spans="1:6" ht="84.6" x14ac:dyDescent="0.3">
      <c r="A135" s="31" t="s">
        <v>78</v>
      </c>
      <c r="B135" s="31" t="s">
        <v>119</v>
      </c>
      <c r="C135" s="31" t="s">
        <v>92</v>
      </c>
      <c r="D135" s="31" t="s">
        <v>74</v>
      </c>
      <c r="E135" s="4" t="s">
        <v>253</v>
      </c>
      <c r="F135" s="47">
        <v>910000</v>
      </c>
    </row>
    <row r="136" spans="1:6" ht="48.6" x14ac:dyDescent="0.3">
      <c r="A136" s="31" t="s">
        <v>93</v>
      </c>
      <c r="B136" s="31" t="s">
        <v>119</v>
      </c>
      <c r="C136" s="31" t="s">
        <v>15</v>
      </c>
      <c r="D136" s="31" t="s">
        <v>74</v>
      </c>
      <c r="E136" s="4" t="s">
        <v>254</v>
      </c>
      <c r="F136" s="47">
        <v>1103070.4099999999</v>
      </c>
    </row>
    <row r="137" spans="1:6" ht="36.6" x14ac:dyDescent="0.3">
      <c r="A137" s="31" t="s">
        <v>108</v>
      </c>
      <c r="B137" s="31" t="s">
        <v>119</v>
      </c>
      <c r="C137" s="31" t="s">
        <v>15</v>
      </c>
      <c r="D137" s="31" t="s">
        <v>74</v>
      </c>
      <c r="E137" s="4" t="s">
        <v>255</v>
      </c>
      <c r="F137" s="47">
        <v>1200835.81</v>
      </c>
    </row>
    <row r="138" spans="1:6" ht="48.6" x14ac:dyDescent="0.3">
      <c r="A138" s="31" t="s">
        <v>94</v>
      </c>
      <c r="B138" s="31" t="s">
        <v>119</v>
      </c>
      <c r="C138" s="31" t="s">
        <v>15</v>
      </c>
      <c r="D138" s="31" t="s">
        <v>74</v>
      </c>
      <c r="E138" s="4" t="s">
        <v>256</v>
      </c>
      <c r="F138" s="47">
        <v>1355.2</v>
      </c>
    </row>
    <row r="139" spans="1:6" ht="24.6" x14ac:dyDescent="0.3">
      <c r="A139" s="31" t="s">
        <v>95</v>
      </c>
      <c r="B139" s="31" t="s">
        <v>119</v>
      </c>
      <c r="C139" s="31" t="s">
        <v>15</v>
      </c>
      <c r="D139" s="31" t="s">
        <v>74</v>
      </c>
      <c r="E139" s="4" t="s">
        <v>166</v>
      </c>
      <c r="F139" s="47">
        <v>2040300</v>
      </c>
    </row>
    <row r="140" spans="1:6" ht="96.6" x14ac:dyDescent="0.3">
      <c r="A140" s="31" t="s">
        <v>293</v>
      </c>
      <c r="B140" s="31" t="s">
        <v>119</v>
      </c>
      <c r="C140" s="31" t="s">
        <v>15</v>
      </c>
      <c r="D140" s="31" t="s">
        <v>74</v>
      </c>
      <c r="E140" s="4" t="s">
        <v>294</v>
      </c>
      <c r="F140" s="47">
        <v>517643.07</v>
      </c>
    </row>
    <row r="141" spans="1:6" ht="48.6" x14ac:dyDescent="0.3">
      <c r="A141" s="31" t="s">
        <v>257</v>
      </c>
      <c r="B141" s="31" t="s">
        <v>119</v>
      </c>
      <c r="C141" s="31" t="s">
        <v>15</v>
      </c>
      <c r="D141" s="31" t="s">
        <v>74</v>
      </c>
      <c r="E141" s="4" t="s">
        <v>258</v>
      </c>
      <c r="F141" s="47">
        <v>4231143.82</v>
      </c>
    </row>
    <row r="142" spans="1:6" ht="84.6" x14ac:dyDescent="0.3">
      <c r="A142" s="31" t="s">
        <v>170</v>
      </c>
      <c r="B142" s="31" t="s">
        <v>119</v>
      </c>
      <c r="C142" s="31" t="s">
        <v>15</v>
      </c>
      <c r="D142" s="31" t="s">
        <v>74</v>
      </c>
      <c r="E142" s="4" t="s">
        <v>295</v>
      </c>
      <c r="F142" s="47">
        <v>51787668.340000004</v>
      </c>
    </row>
    <row r="143" spans="1:6" ht="24.6" x14ac:dyDescent="0.3">
      <c r="A143" s="31" t="s">
        <v>259</v>
      </c>
      <c r="B143" s="31" t="s">
        <v>119</v>
      </c>
      <c r="C143" s="31" t="s">
        <v>15</v>
      </c>
      <c r="D143" s="31" t="s">
        <v>74</v>
      </c>
      <c r="E143" s="4" t="s">
        <v>296</v>
      </c>
      <c r="F143" s="47">
        <v>46800000</v>
      </c>
    </row>
    <row r="144" spans="1:6" ht="24.6" x14ac:dyDescent="0.3">
      <c r="A144" s="31" t="s">
        <v>174</v>
      </c>
      <c r="B144" s="31" t="s">
        <v>119</v>
      </c>
      <c r="C144" s="31" t="s">
        <v>15</v>
      </c>
      <c r="D144" s="31" t="s">
        <v>74</v>
      </c>
      <c r="E144" s="4" t="s">
        <v>182</v>
      </c>
      <c r="F144" s="47">
        <f>F145+F146+F147+F148+F149+F150+F151+F152+F153+F154+F155+F156+F157+F158+F159+F160+F161+F162+F163+F164+F165+F166+F167+F168+F169+F170</f>
        <v>92641293.390000001</v>
      </c>
    </row>
    <row r="145" spans="1:6" hidden="1" x14ac:dyDescent="0.3">
      <c r="A145" s="31"/>
      <c r="B145" s="31"/>
      <c r="C145" s="31"/>
      <c r="D145" s="31"/>
      <c r="E145" s="54" t="s">
        <v>324</v>
      </c>
      <c r="F145" s="56">
        <v>3294672</v>
      </c>
    </row>
    <row r="146" spans="1:6" hidden="1" x14ac:dyDescent="0.3">
      <c r="A146" s="31"/>
      <c r="B146" s="31"/>
      <c r="C146" s="31"/>
      <c r="D146" s="31"/>
      <c r="E146" s="54" t="s">
        <v>324</v>
      </c>
      <c r="F146" s="56">
        <v>886100</v>
      </c>
    </row>
    <row r="147" spans="1:6" hidden="1" x14ac:dyDescent="0.3">
      <c r="A147" s="31"/>
      <c r="B147" s="31"/>
      <c r="C147" s="31"/>
      <c r="D147" s="31"/>
      <c r="E147" s="54" t="s">
        <v>325</v>
      </c>
      <c r="F147" s="56">
        <v>300000</v>
      </c>
    </row>
    <row r="148" spans="1:6" hidden="1" x14ac:dyDescent="0.3">
      <c r="A148" s="31"/>
      <c r="B148" s="31"/>
      <c r="C148" s="31"/>
      <c r="D148" s="31"/>
      <c r="E148" s="54" t="s">
        <v>323</v>
      </c>
      <c r="F148" s="55">
        <v>335993.52</v>
      </c>
    </row>
    <row r="149" spans="1:6" ht="24" hidden="1" x14ac:dyDescent="0.3">
      <c r="A149" s="31"/>
      <c r="B149" s="31"/>
      <c r="C149" s="31"/>
      <c r="D149" s="31"/>
      <c r="E149" s="52" t="s">
        <v>301</v>
      </c>
      <c r="F149" s="56">
        <v>20883425</v>
      </c>
    </row>
    <row r="150" spans="1:6" ht="48" hidden="1" x14ac:dyDescent="0.3">
      <c r="A150" s="31"/>
      <c r="B150" s="31"/>
      <c r="C150" s="31"/>
      <c r="D150" s="31"/>
      <c r="E150" s="52" t="s">
        <v>302</v>
      </c>
      <c r="F150" s="56">
        <v>115210</v>
      </c>
    </row>
    <row r="151" spans="1:6" ht="22.8" hidden="1" customHeight="1" x14ac:dyDescent="0.3">
      <c r="A151" s="31"/>
      <c r="B151" s="31"/>
      <c r="C151" s="31"/>
      <c r="D151" s="31"/>
      <c r="E151" s="52" t="s">
        <v>303</v>
      </c>
      <c r="F151" s="56">
        <v>2060000</v>
      </c>
    </row>
    <row r="152" spans="1:6" ht="60" hidden="1" x14ac:dyDescent="0.3">
      <c r="A152" s="31"/>
      <c r="B152" s="31"/>
      <c r="C152" s="31"/>
      <c r="D152" s="31"/>
      <c r="E152" s="52" t="s">
        <v>304</v>
      </c>
      <c r="F152" s="56">
        <v>848390</v>
      </c>
    </row>
    <row r="153" spans="1:6" ht="24" hidden="1" x14ac:dyDescent="0.3">
      <c r="A153" s="31"/>
      <c r="B153" s="31"/>
      <c r="C153" s="31"/>
      <c r="D153" s="31"/>
      <c r="E153" s="52" t="s">
        <v>305</v>
      </c>
      <c r="F153" s="56">
        <v>1473800</v>
      </c>
    </row>
    <row r="154" spans="1:6" ht="24" hidden="1" x14ac:dyDescent="0.3">
      <c r="A154" s="31"/>
      <c r="B154" s="31"/>
      <c r="C154" s="31"/>
      <c r="D154" s="31"/>
      <c r="E154" s="52" t="s">
        <v>306</v>
      </c>
      <c r="F154" s="55">
        <v>6519139.8099999996</v>
      </c>
    </row>
    <row r="155" spans="1:6" ht="24" hidden="1" x14ac:dyDescent="0.3">
      <c r="A155" s="31"/>
      <c r="B155" s="31"/>
      <c r="C155" s="31"/>
      <c r="D155" s="31"/>
      <c r="E155" s="52" t="s">
        <v>307</v>
      </c>
      <c r="F155" s="55">
        <v>7998719.3499999996</v>
      </c>
    </row>
    <row r="156" spans="1:6" ht="24" hidden="1" x14ac:dyDescent="0.3">
      <c r="A156" s="31"/>
      <c r="B156" s="31"/>
      <c r="C156" s="31"/>
      <c r="D156" s="31"/>
      <c r="E156" s="52" t="s">
        <v>308</v>
      </c>
      <c r="F156" s="47">
        <v>5000000</v>
      </c>
    </row>
    <row r="157" spans="1:6" hidden="1" x14ac:dyDescent="0.3">
      <c r="A157" s="31"/>
      <c r="B157" s="31"/>
      <c r="C157" s="31"/>
      <c r="D157" s="31"/>
      <c r="E157" s="52" t="s">
        <v>309</v>
      </c>
      <c r="F157" s="47">
        <v>356080</v>
      </c>
    </row>
    <row r="158" spans="1:6" ht="36" hidden="1" x14ac:dyDescent="0.3">
      <c r="A158" s="31"/>
      <c r="B158" s="31"/>
      <c r="C158" s="31"/>
      <c r="D158" s="31"/>
      <c r="E158" s="52" t="s">
        <v>310</v>
      </c>
      <c r="F158" s="47">
        <v>1693200</v>
      </c>
    </row>
    <row r="159" spans="1:6" ht="10.199999999999999" hidden="1" customHeight="1" x14ac:dyDescent="0.3">
      <c r="A159" s="31"/>
      <c r="B159" s="31"/>
      <c r="C159" s="31"/>
      <c r="D159" s="31"/>
      <c r="E159" s="52" t="s">
        <v>311</v>
      </c>
      <c r="F159" s="47">
        <v>3414000</v>
      </c>
    </row>
    <row r="160" spans="1:6" hidden="1" x14ac:dyDescent="0.3">
      <c r="A160" s="31"/>
      <c r="B160" s="31"/>
      <c r="C160" s="31"/>
      <c r="D160" s="31"/>
      <c r="E160" s="52" t="s">
        <v>312</v>
      </c>
      <c r="F160" s="47">
        <v>1903514.7</v>
      </c>
    </row>
    <row r="161" spans="1:7" ht="24" hidden="1" x14ac:dyDescent="0.3">
      <c r="A161" s="31"/>
      <c r="B161" s="31"/>
      <c r="C161" s="31"/>
      <c r="D161" s="31"/>
      <c r="E161" s="52" t="s">
        <v>313</v>
      </c>
      <c r="F161" s="47">
        <v>1660228.15</v>
      </c>
    </row>
    <row r="162" spans="1:7" hidden="1" x14ac:dyDescent="0.3">
      <c r="A162" s="31"/>
      <c r="B162" s="31"/>
      <c r="C162" s="31"/>
      <c r="D162" s="31"/>
      <c r="E162" s="52" t="s">
        <v>314</v>
      </c>
      <c r="F162" s="56">
        <v>3465750</v>
      </c>
    </row>
    <row r="163" spans="1:7" ht="48" hidden="1" x14ac:dyDescent="0.3">
      <c r="A163" s="31"/>
      <c r="B163" s="31"/>
      <c r="C163" s="31"/>
      <c r="D163" s="31"/>
      <c r="E163" s="52" t="s">
        <v>315</v>
      </c>
      <c r="F163" s="55">
        <v>2059900</v>
      </c>
    </row>
    <row r="164" spans="1:7" ht="36" hidden="1" x14ac:dyDescent="0.3">
      <c r="A164" s="31"/>
      <c r="B164" s="31"/>
      <c r="C164" s="31"/>
      <c r="D164" s="31"/>
      <c r="E164" s="52" t="s">
        <v>316</v>
      </c>
      <c r="F164" s="47">
        <v>1413940</v>
      </c>
    </row>
    <row r="165" spans="1:7" ht="60" hidden="1" x14ac:dyDescent="0.3">
      <c r="A165" s="31"/>
      <c r="B165" s="31"/>
      <c r="C165" s="31"/>
      <c r="D165" s="31"/>
      <c r="E165" s="52" t="s">
        <v>317</v>
      </c>
      <c r="F165" s="55">
        <v>1914238.16</v>
      </c>
    </row>
    <row r="166" spans="1:7" ht="132" hidden="1" x14ac:dyDescent="0.3">
      <c r="A166" s="31"/>
      <c r="B166" s="31"/>
      <c r="C166" s="31"/>
      <c r="D166" s="31"/>
      <c r="E166" s="52" t="s">
        <v>318</v>
      </c>
      <c r="F166" s="55">
        <v>15825</v>
      </c>
    </row>
    <row r="167" spans="1:7" ht="84" hidden="1" x14ac:dyDescent="0.3">
      <c r="A167" s="31"/>
      <c r="B167" s="31"/>
      <c r="C167" s="31"/>
      <c r="D167" s="31"/>
      <c r="E167" s="52" t="s">
        <v>321</v>
      </c>
      <c r="F167" s="55">
        <v>867018</v>
      </c>
    </row>
    <row r="168" spans="1:7" ht="24" hidden="1" x14ac:dyDescent="0.3">
      <c r="A168" s="31"/>
      <c r="B168" s="31"/>
      <c r="C168" s="31"/>
      <c r="D168" s="31"/>
      <c r="E168" s="52" t="s">
        <v>319</v>
      </c>
      <c r="F168" s="55">
        <v>3659266.15</v>
      </c>
    </row>
    <row r="169" spans="1:7" ht="48" hidden="1" x14ac:dyDescent="0.3">
      <c r="A169" s="31"/>
      <c r="B169" s="31"/>
      <c r="C169" s="31"/>
      <c r="D169" s="31"/>
      <c r="E169" s="52" t="s">
        <v>322</v>
      </c>
      <c r="F169" s="55">
        <v>20302883.550000001</v>
      </c>
    </row>
    <row r="170" spans="1:7" hidden="1" x14ac:dyDescent="0.3">
      <c r="A170" s="31"/>
      <c r="B170" s="31"/>
      <c r="C170" s="31"/>
      <c r="D170" s="31"/>
      <c r="E170" s="53" t="s">
        <v>320</v>
      </c>
      <c r="F170" s="56">
        <v>200000</v>
      </c>
    </row>
    <row r="171" spans="1:7" ht="24.6" x14ac:dyDescent="0.3">
      <c r="A171" s="31" t="s">
        <v>326</v>
      </c>
      <c r="B171" s="31" t="s">
        <v>119</v>
      </c>
      <c r="C171" s="31" t="s">
        <v>15</v>
      </c>
      <c r="D171" s="31" t="s">
        <v>74</v>
      </c>
      <c r="E171" s="4" t="s">
        <v>327</v>
      </c>
      <c r="F171" s="47">
        <v>200000</v>
      </c>
    </row>
    <row r="172" spans="1:7" ht="24.6" x14ac:dyDescent="0.3">
      <c r="A172" s="31" t="s">
        <v>260</v>
      </c>
      <c r="B172" s="31" t="s">
        <v>119</v>
      </c>
      <c r="C172" s="31" t="s">
        <v>15</v>
      </c>
      <c r="D172" s="31" t="s">
        <v>74</v>
      </c>
      <c r="E172" s="4" t="s">
        <v>261</v>
      </c>
      <c r="F172" s="47">
        <v>991143</v>
      </c>
    </row>
    <row r="173" spans="1:7" ht="36.6" x14ac:dyDescent="0.3">
      <c r="A173" s="31" t="s">
        <v>262</v>
      </c>
      <c r="B173" s="31" t="s">
        <v>119</v>
      </c>
      <c r="C173" s="31" t="s">
        <v>15</v>
      </c>
      <c r="D173" s="31" t="s">
        <v>74</v>
      </c>
      <c r="E173" s="4" t="s">
        <v>263</v>
      </c>
      <c r="F173" s="47">
        <v>15163304.1</v>
      </c>
    </row>
    <row r="174" spans="1:7" ht="24.6" x14ac:dyDescent="0.3">
      <c r="A174" s="31" t="s">
        <v>264</v>
      </c>
      <c r="B174" s="31" t="s">
        <v>119</v>
      </c>
      <c r="C174" s="31" t="s">
        <v>15</v>
      </c>
      <c r="D174" s="31" t="s">
        <v>74</v>
      </c>
      <c r="E174" s="4" t="s">
        <v>265</v>
      </c>
      <c r="F174" s="47">
        <v>1129549.1399999999</v>
      </c>
    </row>
    <row r="175" spans="1:7" ht="36.6" x14ac:dyDescent="0.3">
      <c r="A175" s="31" t="s">
        <v>110</v>
      </c>
      <c r="B175" s="31" t="s">
        <v>119</v>
      </c>
      <c r="C175" s="31" t="s">
        <v>15</v>
      </c>
      <c r="D175" s="31" t="s">
        <v>74</v>
      </c>
      <c r="E175" s="4" t="s">
        <v>109</v>
      </c>
      <c r="F175" s="47">
        <v>-2487570.33</v>
      </c>
    </row>
    <row r="176" spans="1:7" ht="15.6" x14ac:dyDescent="0.3">
      <c r="A176" s="62"/>
      <c r="B176" s="62"/>
      <c r="C176" s="62"/>
      <c r="D176" s="62"/>
      <c r="E176" s="14" t="s">
        <v>96</v>
      </c>
      <c r="F176" s="48">
        <f>F13+F93</f>
        <v>2838673780.6500001</v>
      </c>
      <c r="G176" s="45"/>
    </row>
    <row r="177" spans="1:6" ht="15.6" x14ac:dyDescent="0.3">
      <c r="A177" s="62"/>
      <c r="B177" s="62"/>
      <c r="C177" s="62"/>
      <c r="D177" s="62"/>
      <c r="E177" s="14" t="s">
        <v>266</v>
      </c>
      <c r="F177" s="48">
        <f>F176-F178</f>
        <v>176951088.01000023</v>
      </c>
    </row>
    <row r="178" spans="1:6" ht="15.6" x14ac:dyDescent="0.3">
      <c r="A178" s="62"/>
      <c r="B178" s="62"/>
      <c r="C178" s="62"/>
      <c r="D178" s="62"/>
      <c r="E178" s="14" t="s">
        <v>97</v>
      </c>
      <c r="F178" s="48">
        <v>2661722692.6399999</v>
      </c>
    </row>
    <row r="179" spans="1:6" ht="39.450000000000003" hidden="1" customHeight="1" x14ac:dyDescent="0.25">
      <c r="A179" s="31" t="s">
        <v>113</v>
      </c>
      <c r="B179" s="31" t="s">
        <v>119</v>
      </c>
      <c r="C179" s="31" t="s">
        <v>15</v>
      </c>
      <c r="D179" s="31" t="s">
        <v>74</v>
      </c>
      <c r="E179" s="4" t="s">
        <v>114</v>
      </c>
      <c r="F179" s="32" t="e">
        <f>#REF!+#REF!-#REF!</f>
        <v>#REF!</v>
      </c>
    </row>
    <row r="180" spans="1:6" ht="15.6" x14ac:dyDescent="0.3">
      <c r="A180" s="20"/>
      <c r="B180" s="20"/>
      <c r="C180" s="20"/>
      <c r="D180" s="20"/>
      <c r="E180" s="21"/>
      <c r="F180" s="22"/>
    </row>
    <row r="181" spans="1:6" ht="15.6" x14ac:dyDescent="0.3">
      <c r="A181" s="20"/>
      <c r="B181" s="20"/>
      <c r="C181" s="20"/>
      <c r="D181" s="20"/>
      <c r="E181" s="21"/>
      <c r="F181" s="22"/>
    </row>
    <row r="182" spans="1:6" ht="15.6" x14ac:dyDescent="0.3">
      <c r="A182" s="20"/>
      <c r="B182" s="20"/>
      <c r="C182" s="20"/>
      <c r="D182" s="20"/>
      <c r="E182" s="21"/>
      <c r="F182" s="22"/>
    </row>
    <row r="183" spans="1:6" x14ac:dyDescent="0.3">
      <c r="A183" s="57" t="s">
        <v>207</v>
      </c>
      <c r="B183" s="57"/>
      <c r="C183" s="57"/>
      <c r="D183" s="57"/>
      <c r="E183" s="58"/>
      <c r="F183" s="58"/>
    </row>
    <row r="184" spans="1:6" x14ac:dyDescent="0.3">
      <c r="A184" s="18"/>
      <c r="B184" s="18"/>
      <c r="C184" s="18"/>
      <c r="D184" s="19"/>
      <c r="E184" s="13"/>
      <c r="F184" s="17"/>
    </row>
    <row r="185" spans="1:6" x14ac:dyDescent="0.3">
      <c r="A185" s="18"/>
      <c r="B185" s="18"/>
      <c r="C185" s="18"/>
      <c r="D185" s="19"/>
      <c r="E185" s="13"/>
      <c r="F185" s="17"/>
    </row>
    <row r="186" spans="1:6" x14ac:dyDescent="0.3">
      <c r="A186" s="57" t="s">
        <v>206</v>
      </c>
      <c r="B186" s="57"/>
      <c r="C186" s="57"/>
      <c r="D186" s="57"/>
      <c r="E186" s="58"/>
      <c r="F186" s="58"/>
    </row>
  </sheetData>
  <autoFilter ref="A9:WVN179">
    <filterColumn colId="0" showButton="0"/>
    <filterColumn colId="1" showButton="0"/>
    <filterColumn colId="2" showButton="0"/>
  </autoFilter>
  <mergeCells count="9">
    <mergeCell ref="A186:F186"/>
    <mergeCell ref="A183:F183"/>
    <mergeCell ref="E3:F3"/>
    <mergeCell ref="E4:F4"/>
    <mergeCell ref="A7:F7"/>
    <mergeCell ref="A9:D9"/>
    <mergeCell ref="A176:D176"/>
    <mergeCell ref="A177:D177"/>
    <mergeCell ref="A178:D178"/>
  </mergeCells>
  <pageMargins left="0.37" right="0.24" top="0.18" bottom="0.2" header="0.15748031496062992" footer="0.15748031496062992"/>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PVI</dc:creator>
  <cp:lastModifiedBy>User</cp:lastModifiedBy>
  <cp:lastPrinted>2025-03-25T09:22:45Z</cp:lastPrinted>
  <dcterms:created xsi:type="dcterms:W3CDTF">2019-11-05T07:44:01Z</dcterms:created>
  <dcterms:modified xsi:type="dcterms:W3CDTF">2025-03-25T09:26:21Z</dcterms:modified>
</cp:coreProperties>
</file>