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0" yWindow="-105" windowWidth="16290" windowHeight="16140"/>
  </bookViews>
  <sheets>
    <sheet name="Лист1" sheetId="1" r:id="rId1"/>
  </sheets>
  <definedNames>
    <definedName name="OLE_LINK1" localSheetId="0">Лист1!$E$12</definedName>
    <definedName name="_xlnm.Print_Titles" localSheetId="0">Лист1!$9:$9</definedName>
    <definedName name="_xlnm.Print_Area" localSheetId="0">Лист1!$A$1:$K$131</definedName>
  </definedNames>
  <calcPr calcId="145621"/>
</workbook>
</file>

<file path=xl/calcChain.xml><?xml version="1.0" encoding="utf-8"?>
<calcChain xmlns="http://schemas.openxmlformats.org/spreadsheetml/2006/main">
  <c r="F73" i="1" l="1"/>
  <c r="F11" i="1" l="1"/>
  <c r="F53" i="1" l="1"/>
  <c r="F50" i="1"/>
  <c r="F48" i="1"/>
  <c r="F42" i="1"/>
  <c r="F38" i="1"/>
  <c r="F35" i="1"/>
  <c r="F33" i="1"/>
  <c r="F29" i="1"/>
  <c r="F24" i="1"/>
  <c r="F19" i="1"/>
  <c r="F10" i="1" l="1"/>
  <c r="F78" i="1"/>
  <c r="F77" i="1" s="1"/>
  <c r="F124" i="1" l="1"/>
  <c r="F125" i="1" s="1"/>
  <c r="J131" i="1"/>
  <c r="H131" i="1"/>
  <c r="J124" i="1"/>
  <c r="H124" i="1"/>
  <c r="J9" i="1"/>
  <c r="H9" i="1"/>
  <c r="H125" i="1" l="1"/>
  <c r="J125" i="1"/>
</calcChain>
</file>

<file path=xl/sharedStrings.xml><?xml version="1.0" encoding="utf-8"?>
<sst xmlns="http://schemas.openxmlformats.org/spreadsheetml/2006/main" count="584" uniqueCount="258">
  <si>
    <t>Код БКД</t>
  </si>
  <si>
    <t>Наименование</t>
  </si>
  <si>
    <t>00</t>
  </si>
  <si>
    <t>0000</t>
  </si>
  <si>
    <t>000</t>
  </si>
  <si>
    <t>10000000</t>
  </si>
  <si>
    <t>НАЛОГОВЫЕ И НЕНАЛОГОВЫЕ ДОХОДЫ</t>
  </si>
  <si>
    <t>10100000</t>
  </si>
  <si>
    <t>НАЛОГИ НА ПРИБЫЛЬ, ДОХОДЫ</t>
  </si>
  <si>
    <t>10102010</t>
  </si>
  <si>
    <t>01</t>
  </si>
  <si>
    <t>110</t>
  </si>
  <si>
    <t>10102020</t>
  </si>
  <si>
    <t>10102030</t>
  </si>
  <si>
    <t>10102040</t>
  </si>
  <si>
    <t>10102080</t>
  </si>
  <si>
    <t>10300000</t>
  </si>
  <si>
    <t>НАЛОГИ НА ТОВАРЫ (РАБОТЫ, УСЛУГИ), РЕАЛИЗУЕМЫЕ НА ТЕРРИТОРИИ РОССИЙСКОЙ ФЕДЕРАЦИИ</t>
  </si>
  <si>
    <t>10302231</t>
  </si>
  <si>
    <t>10302241</t>
  </si>
  <si>
    <t>10302251</t>
  </si>
  <si>
    <t>10302261</t>
  </si>
  <si>
    <t>10500000</t>
  </si>
  <si>
    <t>НАЛОГИ НА СОВОКУПНЫЙ ДОХОД</t>
  </si>
  <si>
    <t>10501011</t>
  </si>
  <si>
    <t>Налог, взимаемый с налогоплательщиков, выбравших в качестве объекта налогообложения доходы</t>
  </si>
  <si>
    <t>10501021</t>
  </si>
  <si>
    <t>Налог, взимаемый с налогоплательщиков, выбравших в качестве объекта налогообложения доходы, уменьшенные на величину расходов</t>
  </si>
  <si>
    <t>10503010</t>
  </si>
  <si>
    <t>Единый сельскохозяйственный налог</t>
  </si>
  <si>
    <t>10504060</t>
  </si>
  <si>
    <t>02</t>
  </si>
  <si>
    <t>Налог, взымаемый в связи с применением патентной системы налогообложения, зачисляемый в бюджеты мунципальных округов</t>
  </si>
  <si>
    <t>10600000</t>
  </si>
  <si>
    <t>НАЛОГИ НА ИМУЩЕСТВО</t>
  </si>
  <si>
    <t>10601020</t>
  </si>
  <si>
    <t>14</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</si>
  <si>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</si>
  <si>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10606032</t>
  </si>
  <si>
    <t>Земельный налог с организаций, обладающих земельным участком, расположенным в границах муниципальных округов</t>
  </si>
  <si>
    <t>10606042</t>
  </si>
  <si>
    <t>Земельный налог с физических лиц, обладающих земельным участком, расположенным в границах муниципальных округов</t>
  </si>
  <si>
    <t>10700000</t>
  </si>
  <si>
    <t>НАЛОГИ, СБОРЫ И РЕГУЛЯРНЫЕ ПЛАТЕЖИ ЗА ПОЛЬЗОВАНИЕ ПРИРОДНЫМИ РЕСУРСАМИ</t>
  </si>
  <si>
    <t>10701020</t>
  </si>
  <si>
    <t>Налог на добычу общераспространенных полезных ископаемых</t>
  </si>
  <si>
    <t>10800000</t>
  </si>
  <si>
    <t>ГОСУДАРСТВЕННАЯ ПОШЛИНА</t>
  </si>
  <si>
    <t>10803010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</si>
  <si>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</si>
  <si>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10807150</t>
  </si>
  <si>
    <t>Государственная пошлина за выдачу разрешения на установку рекламной конструкции</t>
  </si>
  <si>
    <t>11100000</t>
  </si>
  <si>
    <t>ДОХОДЫ ОТ ИСПОЛЬЗОВАНИЯ ИМУЩЕСТВА, НАХОДЯЩЕГОСЯ В ГОСУДАРСТВЕННОЙ И МУНИЦИПАЛЬНОЙ СОБСТВЕННОСТИ</t>
  </si>
  <si>
    <t>120</t>
  </si>
  <si>
    <t>11105012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</si>
  <si>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</si>
  <si>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11105034</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</si>
  <si>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</si>
  <si>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11200000</t>
  </si>
  <si>
    <t>ПЛАТЕЖИ ПРИ ПОЛЬЗОВАНИИ ПРИРОДНЫМИ РЕСУРСАМИ</t>
  </si>
  <si>
    <t>11201010</t>
  </si>
  <si>
    <t>Плата за выбросы загрязняющих веществ в атмосферный воздух стационарными объектами</t>
  </si>
  <si>
    <t>11201030</t>
  </si>
  <si>
    <t>Плата за выбросы загрязняющих  веществ в водные объекты</t>
  </si>
  <si>
    <t>11201041</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</si>
  <si>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</si>
  <si>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11201042</t>
  </si>
  <si>
    <t>Плата за размещение твёрдых коммунальных отходов</t>
  </si>
  <si>
    <t>11201070</t>
  </si>
  <si>
    <t>Плата за выбросы загрязняющих веществ, образующихся при сжигании на факельных установках и (или) рассеивании попутного нефтянного газа</t>
  </si>
  <si>
    <t>11300000</t>
  </si>
  <si>
    <t>ДОХОДЫ ОТ ОКАЗАНИЯ ПЛАТНЫХ УСЛУГ(РАБОТ) И КОМПЕНСАЦИИ ЗАТРАТ ГОСУДАРСТВА</t>
  </si>
  <si>
    <t>11301994</t>
  </si>
  <si>
    <t>130</t>
  </si>
  <si>
    <t>Прочие доходы от оказания платных услуг (работ) получателями средств бюджетов муниципальных округов</t>
  </si>
  <si>
    <t>11400000</t>
  </si>
  <si>
    <t>ДОХОДЫ ОТ ПРОДАЖИ МАТЕРИАЛЬНЫХ И НЕМАТЕРИАЛЬНЫХ АКТИВОВ</t>
  </si>
  <si>
    <t>11402043</t>
  </si>
  <si>
    <t>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</si>
  <si>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</si>
  <si>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11406012</t>
  </si>
  <si>
    <t>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</si>
  <si>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</si>
  <si>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11600000</t>
  </si>
  <si>
    <t>ШТРАФЫ, САНКЦИИ, ВОЗМЕЩЕНИЕ УЩЕРБА</t>
  </si>
  <si>
    <t>11601053</t>
  </si>
  <si>
    <t>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</si>
  <si>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</si>
  <si>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</si>
  <si>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</si>
  <si>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</si>
  <si>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</si>
  <si>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11601103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</si>
  <si>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t>
  </si>
  <si>
    <t>11601143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</si>
  <si>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t>
  </si>
  <si>
    <t>11601153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</si>
  <si>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</si>
  <si>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</si>
  <si>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</si>
  <si>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</si>
  <si>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</si>
  <si>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</si>
  <si>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</si>
  <si>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</si>
  <si>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</si>
  <si>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11607010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</si>
  <si>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</si>
  <si>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11607090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</si>
  <si>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</si>
  <si>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11610032</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</si>
  <si>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</si>
  <si>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11611050</t>
  </si>
  <si>
    <t>11611064</t>
  </si>
  <si>
    <t>11700000</t>
  </si>
  <si>
    <t>ПРОЧИЕ НЕНАЛОГОВЫЕ ДОХОДЫ</t>
  </si>
  <si>
    <t>11714020</t>
  </si>
  <si>
    <t>150</t>
  </si>
  <si>
    <t>Средства самообложения граждан, зачисляемые в бюджеты муниципальных округов</t>
  </si>
  <si>
    <t>11715020</t>
  </si>
  <si>
    <t>Инициативные платежи, зачисляемые в бюджеты муниципальных округов</t>
  </si>
  <si>
    <t>20000000</t>
  </si>
  <si>
    <t>БЕЗВОЗМЕЗДНЫЕ ПОСТУПЛЕНИЯ</t>
  </si>
  <si>
    <t>20200000</t>
  </si>
  <si>
    <t>Безвозмездные поступления от других бюджетов бюджетной системы Российской Федерации</t>
  </si>
  <si>
    <t>20215001</t>
  </si>
  <si>
    <t>Дотации бюджетам муниципальных округов на выравнивание бюджетной обеспеченности из бюджета субъекта Российской Федерации</t>
  </si>
  <si>
    <t>20215002</t>
  </si>
  <si>
    <t>Дотации бюджетам муниципальных округов на поддержку мер по обеспечению сбалансированности бюджетов</t>
  </si>
  <si>
    <t>20229999</t>
  </si>
  <si>
    <t>0105</t>
  </si>
  <si>
    <t>0106</t>
  </si>
  <si>
    <t>20230024</t>
  </si>
  <si>
    <t>0202</t>
  </si>
  <si>
    <t>0205</t>
  </si>
  <si>
    <t>0206</t>
  </si>
  <si>
    <t>0208</t>
  </si>
  <si>
    <t>0209</t>
  </si>
  <si>
    <t>0215</t>
  </si>
  <si>
    <t>0218</t>
  </si>
  <si>
    <t>0220</t>
  </si>
  <si>
    <t>0223</t>
  </si>
  <si>
    <t>20235120</t>
  </si>
  <si>
    <t>ИТОГО ДОХОДОВ</t>
  </si>
  <si>
    <t>ДЕФИЦИТ</t>
  </si>
  <si>
    <t>БАЛАНС</t>
  </si>
  <si>
    <t xml:space="preserve"> "Муниципальный округ Увинский район Удмуртской Республики"</t>
  </si>
  <si>
    <t>в руб.</t>
  </si>
  <si>
    <t>0109</t>
  </si>
  <si>
    <t>0119</t>
  </si>
  <si>
    <t>20249999</t>
  </si>
  <si>
    <t>10102130</t>
  </si>
  <si>
    <t>11109044</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</si>
  <si>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</si>
  <si>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11610031</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</si>
  <si>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</si>
  <si>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11610061</t>
  </si>
  <si>
    <t xml:space="preserve"> 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</si>
  <si>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11705040</t>
  </si>
  <si>
    <t>180</t>
  </si>
  <si>
    <t xml:space="preserve"> Прочие неналоговые доходы бюджетов муниципальных округов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</si>
  <si>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</si>
  <si>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</si>
  <si>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</si>
  <si>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</si>
  <si>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бюджета муниципального образования "Муниципальный округ Увинский район Удмуртской Республики" на 2025 год </t>
  </si>
  <si>
    <t>10102140</t>
  </si>
  <si>
    <t>11601133</t>
  </si>
  <si>
    <t>11610123</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</si>
  <si>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</si>
  <si>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</si>
  <si>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Сумма 
на 2025 год</t>
  </si>
  <si>
    <t>20220077</t>
  </si>
  <si>
    <t>20225576</t>
  </si>
  <si>
    <t>0107</t>
  </si>
  <si>
    <t>0130</t>
  </si>
  <si>
    <t>Прочие субсидии бюджетам муниципальных округов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</si>
  <si>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0117</t>
  </si>
  <si>
    <t>0103</t>
  </si>
  <si>
    <t>0102</t>
  </si>
  <si>
    <t>20235118</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</si>
  <si>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</si>
  <si>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0216</t>
  </si>
  <si>
    <t>0222</t>
  </si>
  <si>
    <t>0203</t>
  </si>
  <si>
    <t>0128</t>
  </si>
  <si>
    <t>Субсидии бюджетам муниципальных округов на софинансирование капитальных вложений в объекты муниципальной собственности</t>
  </si>
  <si>
    <t>Прочие субсидии бюджетам муниципальных округов (Субсидии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</si>
  <si>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Прочие субсидии бюджетам муниципальных округов (Субсидии на содержание автомобильных дорог местного значения и искусственных сооружений на них, по которым проходят маршруты школьных автобусов)</t>
  </si>
  <si>
    <t>Прочие субсидии бюджетам муниципальных округов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</si>
  <si>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Прочие субсидии бюджетам муниципальных округов (Субсидии на реализацию мероприятий по организации отдыха детей в каникулярное время)</t>
  </si>
  <si>
    <t>20220302</t>
  </si>
  <si>
    <t>20225304</t>
  </si>
  <si>
    <t>20225467</t>
  </si>
  <si>
    <t>20225555</t>
  </si>
  <si>
    <t>20225750</t>
  </si>
  <si>
    <t>20225519</t>
  </si>
  <si>
    <t>20225372</t>
  </si>
  <si>
    <t>20225348</t>
  </si>
  <si>
    <t>20225116</t>
  </si>
  <si>
    <t>20225315</t>
  </si>
  <si>
    <t>20225497</t>
  </si>
  <si>
    <t>20235930</t>
  </si>
  <si>
    <t>20245303</t>
  </si>
  <si>
    <t>20245179</t>
  </si>
  <si>
    <t>20245050</t>
  </si>
  <si>
    <t>20227576</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</si>
  <si>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</si>
  <si>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</si>
  <si>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</si>
  <si>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</si>
  <si>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</si>
  <si>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</si>
  <si>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</si>
  <si>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</si>
  <si>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тяжеловесными транспортными средствами</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</si>
  <si>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</si>
  <si>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округов на реализацию программы комплексного развития молодежной политики в регионах Российской Федерации "Регион для молодых"</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</si>
  <si>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</si>
  <si>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</si>
  <si>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муниципальных округов на модернизацию региональных и муниципальных библиотек</t>
  </si>
  <si>
    <t>Субсидии бюджетам муниципальных округов на развитие транспортной инфраструктуры на сельских территориях</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</si>
  <si>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</si>
  <si>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</si>
  <si>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поддержки отрасли культуры</t>
  </si>
  <si>
    <t>Субсидии бюджетам муниципальных округов на реализацию программ формирования современной городской среды</t>
  </si>
  <si>
    <t>Субсидии бюджетам муниципальных округов на обеспечение комплексного развития сельских территорий</t>
  </si>
  <si>
    <t>Субсидии бюджетам муниципальных округов на реализацию мероприятий по модернизации школьных систем образования</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</si>
  <si>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</si>
  <si>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Прочие субсидии бюджетам муниципальных округов (Субсидии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</si>
  <si>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Прочие субсидии бюджетам муниципальных округов (субсидии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</si>
  <si>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Прочие субсидии бюджетам муниципальных округов (Субсидии на реализацию мероприятий муниципальных программ энергосбережения и повышения энергетической эффективности)</t>
  </si>
  <si>
    <t>Прочие субсидии бюджетам муниципальных округов (Субсидии на организацию питания обучающихся муниципальных общеобразовательных организаций, находящихся на территории Удмуртской Республики )</t>
  </si>
  <si>
    <t>Прочие субсидии бюджетам муниципальных округов (Субсидии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территории)</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</si>
  <si>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</si>
  <si>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муниципальных округовы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</si>
  <si>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</si>
  <si>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предоставлению мер социальной поддержки многодетным семьям (бесплатное питание для обучающихся общеобразовательных организаций))</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</si>
  <si>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</si>
  <si>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в области архивного дела)</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</si>
  <si>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</si>
  <si>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по созданию и организации деятельности административных комиссий)</t>
  </si>
  <si>
    <t>Субвенции бюджетам муниципальных округов на выполнение передаваемых полномочий субъектов Российской Федерации (субвенции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</si>
  <si>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</si>
  <si>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</si>
  <si>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муниципальных округов на выполнение передаваемых полномочий субъектов Российской Федерации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</si>
  <si>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</si>
  <si>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округов на государственную регистрацию актов гражданского состояния</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</si>
  <si>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</si>
  <si>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</si>
  <si>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</si>
  <si>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муниципальных округов</t>
  </si>
  <si>
    <t>к решению Совета депутатов муниципального образования</t>
  </si>
  <si>
    <t>Приложение №1- доходы</t>
  </si>
  <si>
    <t>от 25 декабря 2024 года №414</t>
  </si>
  <si>
    <t>Глава муниципального образования                                          В.А. Головин</t>
  </si>
  <si>
    <t>Председатель Совета депутатов                                                 И.А. Митрюкова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</si>
</sst>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000"/>
  </numFmts>
  <fonts count="26" x14ac:knownFonts="1">
    <font>
      <sz val="10"/>
      <name val="Times New Roman"/>
      <family val="1"/>
      <charset val="204"/>
    </font>
    <font>
      <sz val="11"/>
      <color theme="1"/>
      <name val="Calibri"/>
      <family val="2"/>
      <charset val="204"/>
      <scheme val="minor"/>
    </font>
    <font>
      <sz val="11"/>
      <name val="Times New Roman"/>
      <family val="1"/>
      <charset val="204"/>
    </font>
    <font>
      <sz val="9"/>
      <name val="Times New Roman"/>
      <family val="1"/>
      <charset val="204"/>
    </font>
    <font>
      <b/>
      <sz val="12"/>
      <name val="Times New Roman"/>
      <family val="1"/>
      <charset val="204"/>
    </font>
    <font>
      <b/>
      <sz val="10"/>
      <name val="Times New Roman"/>
      <family val="1"/>
      <charset val="204"/>
    </font>
    <font>
      <b/>
      <sz val="11"/>
      <name val="Times New Roman"/>
      <family val="1"/>
      <charset val="204"/>
    </font>
    <font>
      <b/>
      <sz val="9"/>
      <name val="Times New Roman"/>
      <family val="1"/>
      <charset val="204"/>
    </font>
    <font>
      <sz val="10"/>
      <name val="Times New Roman"/>
      <family val="1"/>
      <charset val="204"/>
    </font>
    <font>
      <sz val="8"/>
      <color rgb="FF000000"/>
      <name val="Arial"/>
      <family val="2"/>
      <charset val="204"/>
    </font>
    <font>
      <sz val="10"/>
      <name val="Arial"/>
      <family val="2"/>
      <charset val="204"/>
    </font>
    <font>
      <b/>
      <sz val="10"/>
      <color rgb="FF000000"/>
      <name val="Arial CYR"/>
      <family val="2"/>
    </font>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9"/>
      <color rgb="FF000000"/>
      <name val="Times New Roman"/>
      <family val="1"/>
      <charset val="204"/>
    </font>
    <font>
      <sz val="11"/>
      <color rgb="FF000000"/>
      <name val="Calibri"/>
      <family val="2"/>
      <charset val="204"/>
      <scheme val="minor"/>
    </font>
    <font>
      <sz val="10"/>
      <color rgb="FF000000"/>
      <name val="Arial"/>
      <family val="2"/>
      <charset val="204"/>
    </font>
    <font>
      <sz val="11"/>
      <color rgb="FF000000"/>
      <name val="Calibri"/>
      <family val="2"/>
      <charset val="204"/>
      <scheme val="minor"/>
    </font>
    <font>
      <sz val="10"/>
      <color rgb="FF000000"/>
      <name val="Arial"/>
      <family val="2"/>
      <charset val="204"/>
    </font>
    <font>
      <sz val="11"/>
      <color rgb="FF000000"/>
      <name val="Calibri"/>
      <family val="2"/>
      <charset val="204"/>
      <scheme val="minor"/>
    </font>
    <font>
      <sz val="10"/>
      <color rgb="FF000000"/>
      <name val="Arial"/>
      <family val="2"/>
      <charset val="204"/>
    </font>
    <font>
      <sz val="12"/>
      <name val="Times New Roman"/>
      <family val="1"/>
      <charset val="204"/>
    </font>
  </fonts>
  <fills count="7">
    <fill>
      <patternFill patternType="none"/>
    </fill>
    <fill>
      <patternFill patternType="gray125"/>
    </fill>
    <fill>
      <patternFill patternType="solid">
        <fgColor indexed="65"/>
        <bgColor indexed="64"/>
      </patternFill>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22">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dashed">
        <color indexed="64"/>
      </top>
      <bottom/>
      <diagonal/>
    </border>
    <border>
      <left style="hair">
        <color indexed="64"/>
      </left>
      <right style="hair">
        <color indexed="64"/>
      </right>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diagonal/>
    </border>
    <border>
      <left/>
      <right style="thin">
        <color indexed="64"/>
      </right>
      <top/>
      <bottom/>
      <diagonal/>
    </border>
  </borders>
  <cellStyleXfs count="42">
    <xf numFmtId="0" fontId="0" fillId="0" borderId="0"/>
    <xf numFmtId="0" fontId="1" fillId="0" borderId="0"/>
    <xf numFmtId="0" fontId="9" fillId="0" borderId="8">
      <alignment horizontal="left" wrapText="1" indent="2"/>
    </xf>
    <xf numFmtId="0" fontId="8" fillId="0" borderId="0"/>
    <xf numFmtId="0" fontId="11" fillId="0" borderId="9">
      <alignment vertical="top" wrapText="1"/>
    </xf>
    <xf numFmtId="0" fontId="10" fillId="2" borderId="0"/>
    <xf numFmtId="0" fontId="1" fillId="0" borderId="0"/>
    <xf numFmtId="0" fontId="12" fillId="0" borderId="0"/>
    <xf numFmtId="0" fontId="13" fillId="0" borderId="0">
      <alignment horizontal="left" wrapText="1"/>
    </xf>
    <xf numFmtId="0" fontId="13" fillId="0" borderId="0"/>
    <xf numFmtId="0" fontId="14" fillId="0" borderId="0">
      <alignment horizontal="center" wrapText="1"/>
    </xf>
    <xf numFmtId="0" fontId="14" fillId="0" borderId="0">
      <alignment horizontal="center"/>
    </xf>
    <xf numFmtId="0" fontId="13" fillId="0" borderId="0">
      <alignment horizontal="right"/>
    </xf>
    <xf numFmtId="0" fontId="13" fillId="0" borderId="9">
      <alignment horizontal="center" vertical="center" wrapText="1"/>
    </xf>
    <xf numFmtId="0" fontId="13" fillId="0" borderId="10">
      <alignment horizontal="center" vertical="center" wrapText="1"/>
    </xf>
    <xf numFmtId="1" fontId="13" fillId="0" borderId="9">
      <alignment horizontal="center" vertical="top" shrinkToFit="1"/>
    </xf>
    <xf numFmtId="0" fontId="13" fillId="0" borderId="9">
      <alignment horizontal="left" vertical="top" wrapText="1"/>
    </xf>
    <xf numFmtId="0" fontId="13" fillId="0" borderId="9">
      <alignment horizontal="center" vertical="top" wrapText="1"/>
    </xf>
    <xf numFmtId="4" fontId="15" fillId="3" borderId="9">
      <alignment horizontal="right" vertical="top" shrinkToFit="1"/>
    </xf>
    <xf numFmtId="10" fontId="15" fillId="3" borderId="9">
      <alignment horizontal="center" vertical="top" shrinkToFit="1"/>
    </xf>
    <xf numFmtId="1" fontId="15" fillId="0" borderId="9">
      <alignment horizontal="left" vertical="top" shrinkToFit="1"/>
    </xf>
    <xf numFmtId="1" fontId="15" fillId="0" borderId="11">
      <alignment horizontal="left" vertical="top" shrinkToFit="1"/>
    </xf>
    <xf numFmtId="4" fontId="15" fillId="4" borderId="9">
      <alignment horizontal="right" vertical="top" shrinkToFit="1"/>
    </xf>
    <xf numFmtId="10" fontId="15" fillId="4" borderId="9">
      <alignment horizontal="center" vertical="top" shrinkToFit="1"/>
    </xf>
    <xf numFmtId="0" fontId="12" fillId="0" borderId="0"/>
    <xf numFmtId="0" fontId="12" fillId="0" borderId="0"/>
    <xf numFmtId="0" fontId="12" fillId="0" borderId="0"/>
    <xf numFmtId="0" fontId="16" fillId="0" borderId="0"/>
    <xf numFmtId="0" fontId="16" fillId="0" borderId="0"/>
    <xf numFmtId="0" fontId="17" fillId="5" borderId="0"/>
    <xf numFmtId="4" fontId="13" fillId="0" borderId="9">
      <alignment horizontal="right" vertical="top" shrinkToFit="1"/>
    </xf>
    <xf numFmtId="10" fontId="13" fillId="0" borderId="9">
      <alignment horizontal="center" vertical="top" shrinkToFit="1"/>
    </xf>
    <xf numFmtId="0" fontId="19" fillId="0" borderId="0"/>
    <xf numFmtId="0" fontId="19" fillId="0" borderId="0"/>
    <xf numFmtId="0" fontId="20" fillId="5" borderId="0"/>
    <xf numFmtId="43" fontId="1" fillId="0" borderId="0" applyFont="0" applyFill="0" applyBorder="0" applyAlignment="0" applyProtection="0"/>
    <xf numFmtId="0" fontId="21" fillId="0" borderId="0"/>
    <xf numFmtId="0" fontId="21" fillId="0" borderId="0"/>
    <xf numFmtId="0" fontId="22" fillId="5" borderId="0"/>
    <xf numFmtId="0" fontId="23" fillId="0" borderId="0"/>
    <xf numFmtId="0" fontId="23" fillId="0" borderId="0"/>
    <xf numFmtId="0" fontId="24" fillId="5" borderId="0"/>
  </cellStyleXfs>
  <cellXfs count="67">
    <xf numFmtId="0" fontId="0" fillId="0" borderId="0" xfId="0"/>
    <xf numFmtId="49" fontId="2" fillId="0" borderId="1" xfId="0" applyNumberFormat="1" applyFont="1" applyBorder="1"/>
    <xf numFmtId="49" fontId="2" fillId="0" borderId="2" xfId="0" applyNumberFormat="1" applyFont="1" applyBorder="1"/>
    <xf numFmtId="49" fontId="2" fillId="0" borderId="3" xfId="0" applyNumberFormat="1" applyFont="1" applyBorder="1"/>
    <xf numFmtId="164" fontId="3" fillId="0" borderId="4" xfId="0" applyNumberFormat="1" applyFont="1" applyBorder="1" applyAlignment="1">
      <alignment wrapText="1"/>
    </xf>
    <xf numFmtId="0" fontId="2" fillId="0" borderId="4" xfId="0" applyFont="1" applyBorder="1" applyAlignment="1">
      <alignment shrinkToFit="1"/>
    </xf>
    <xf numFmtId="0" fontId="0" fillId="0" borderId="0" xfId="0" applyFill="1"/>
    <xf numFmtId="49" fontId="2" fillId="0" borderId="0" xfId="0" applyNumberFormat="1" applyFont="1" applyBorder="1"/>
    <xf numFmtId="0" fontId="3" fillId="0" borderId="0" xfId="0" applyFont="1" applyBorder="1" applyAlignment="1">
      <alignment wrapText="1"/>
    </xf>
    <xf numFmtId="0" fontId="2" fillId="0" borderId="0" xfId="0" applyFont="1" applyBorder="1" applyAlignment="1">
      <alignment horizontal="right"/>
    </xf>
    <xf numFmtId="0" fontId="2" fillId="0" borderId="0" xfId="0" applyFont="1" applyFill="1" applyBorder="1" applyAlignment="1">
      <alignment horizontal="right"/>
    </xf>
    <xf numFmtId="49" fontId="0" fillId="0" borderId="0" xfId="0" applyNumberFormat="1"/>
    <xf numFmtId="0" fontId="0" fillId="0" borderId="0" xfId="0" applyAlignment="1">
      <alignment horizontal="right"/>
    </xf>
    <xf numFmtId="0" fontId="0" fillId="0" borderId="0" xfId="0" applyFill="1" applyAlignment="1">
      <alignment horizontal="right"/>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0" borderId="4" xfId="0" applyFont="1" applyBorder="1" applyAlignment="1">
      <alignment shrinkToFit="1"/>
    </xf>
    <xf numFmtId="0" fontId="5" fillId="0" borderId="0" xfId="0" applyFont="1"/>
    <xf numFmtId="0" fontId="5" fillId="0" borderId="0" xfId="0" applyFont="1" applyFill="1"/>
    <xf numFmtId="0" fontId="4" fillId="0" borderId="4" xfId="0" applyFont="1" applyBorder="1"/>
    <xf numFmtId="0" fontId="4" fillId="0" borderId="4" xfId="0" applyFont="1" applyBorder="1" applyAlignment="1">
      <alignment shrinkToFit="1"/>
    </xf>
    <xf numFmtId="0" fontId="4" fillId="0" borderId="3" xfId="0" applyFont="1" applyBorder="1" applyAlignment="1">
      <alignment shrinkToFit="1"/>
    </xf>
    <xf numFmtId="164" fontId="3" fillId="0" borderId="4" xfId="0" applyNumberFormat="1" applyFont="1" applyBorder="1" applyAlignment="1">
      <alignment vertical="top" wrapText="1"/>
    </xf>
    <xf numFmtId="0" fontId="2" fillId="0" borderId="3" xfId="0" applyFont="1" applyBorder="1" applyAlignment="1">
      <alignment shrinkToFit="1"/>
    </xf>
    <xf numFmtId="164" fontId="7" fillId="0" borderId="4" xfId="0" applyNumberFormat="1" applyFont="1" applyBorder="1" applyAlignment="1">
      <alignment vertical="top" wrapText="1"/>
    </xf>
    <xf numFmtId="4" fontId="6" fillId="0" borderId="4" xfId="0" applyNumberFormat="1" applyFont="1" applyBorder="1" applyAlignment="1">
      <alignment shrinkToFit="1"/>
    </xf>
    <xf numFmtId="4" fontId="2" fillId="0" borderId="4" xfId="0" applyNumberFormat="1" applyFont="1" applyBorder="1" applyAlignment="1">
      <alignment shrinkToFit="1"/>
    </xf>
    <xf numFmtId="4" fontId="4" fillId="0" borderId="4" xfId="0" applyNumberFormat="1" applyFont="1" applyBorder="1" applyAlignment="1">
      <alignment shrinkToFit="1"/>
    </xf>
    <xf numFmtId="49" fontId="6" fillId="0" borderId="4" xfId="0" applyNumberFormat="1" applyFont="1" applyBorder="1"/>
    <xf numFmtId="49" fontId="2" fillId="0" borderId="4" xfId="0" applyNumberFormat="1" applyFont="1" applyBorder="1"/>
    <xf numFmtId="0" fontId="18" fillId="0" borderId="4" xfId="16" applyNumberFormat="1" applyFont="1" applyBorder="1" applyProtection="1">
      <alignment horizontal="left" vertical="top" wrapText="1"/>
    </xf>
    <xf numFmtId="49" fontId="2" fillId="0" borderId="4" xfId="6" applyNumberFormat="1" applyFont="1" applyBorder="1"/>
    <xf numFmtId="4" fontId="2" fillId="0" borderId="4" xfId="0" applyNumberFormat="1" applyFont="1" applyFill="1" applyBorder="1" applyAlignment="1">
      <alignment shrinkToFit="1"/>
    </xf>
    <xf numFmtId="0" fontId="3" fillId="0" borderId="0" xfId="0" applyFont="1" applyAlignment="1">
      <alignment vertical="top" wrapText="1"/>
    </xf>
    <xf numFmtId="0" fontId="0" fillId="0" borderId="12" xfId="0" applyBorder="1"/>
    <xf numFmtId="49" fontId="2" fillId="0" borderId="4" xfId="6" applyNumberFormat="1" applyFont="1" applyBorder="1" applyAlignment="1">
      <alignment horizontal="left"/>
    </xf>
    <xf numFmtId="0" fontId="3" fillId="0" borderId="4" xfId="0" applyFont="1" applyBorder="1" applyAlignment="1">
      <alignment vertical="top" wrapText="1"/>
    </xf>
    <xf numFmtId="0" fontId="3" fillId="0" borderId="4" xfId="0" applyFont="1" applyBorder="1" applyAlignment="1">
      <alignment horizontal="justify" vertical="center" wrapText="1"/>
    </xf>
    <xf numFmtId="0" fontId="3" fillId="0" borderId="13" xfId="0" applyFont="1" applyBorder="1" applyAlignment="1">
      <alignment vertical="top" wrapText="1"/>
    </xf>
    <xf numFmtId="0" fontId="0" fillId="0" borderId="14" xfId="0" applyBorder="1"/>
    <xf numFmtId="164" fontId="3" fillId="6" borderId="4" xfId="0" applyNumberFormat="1" applyFont="1" applyFill="1" applyBorder="1" applyAlignment="1">
      <alignment vertical="top" wrapText="1"/>
    </xf>
    <xf numFmtId="164" fontId="3" fillId="6" borderId="1" xfId="0" applyNumberFormat="1" applyFont="1" applyFill="1" applyBorder="1" applyAlignment="1">
      <alignment vertical="top" wrapText="1"/>
    </xf>
    <xf numFmtId="49" fontId="4" fillId="0" borderId="4" xfId="0" applyNumberFormat="1" applyFont="1" applyBorder="1" applyAlignment="1">
      <alignment horizontal="center"/>
    </xf>
    <xf numFmtId="0" fontId="2" fillId="0" borderId="0" xfId="0" applyFont="1" applyAlignment="1">
      <alignment horizontal="right"/>
    </xf>
    <xf numFmtId="0" fontId="4" fillId="0" borderId="0" xfId="0" applyNumberFormat="1" applyFont="1" applyAlignment="1">
      <alignment horizontal="center" vertical="center" wrapText="1"/>
    </xf>
    <xf numFmtId="49" fontId="4" fillId="0" borderId="5" xfId="0" applyNumberFormat="1" applyFont="1" applyBorder="1" applyAlignment="1">
      <alignment horizontal="center" vertical="center"/>
    </xf>
    <xf numFmtId="0" fontId="2" fillId="0" borderId="0" xfId="0" applyFont="1" applyBorder="1" applyAlignment="1">
      <alignment horizontal="right"/>
    </xf>
    <xf numFmtId="49" fontId="4" fillId="0" borderId="0" xfId="0" applyNumberFormat="1" applyFont="1" applyBorder="1" applyAlignment="1">
      <alignment horizontal="center"/>
    </xf>
    <xf numFmtId="0" fontId="4" fillId="0" borderId="0" xfId="0" applyFont="1" applyBorder="1"/>
    <xf numFmtId="4" fontId="4" fillId="0" borderId="0" xfId="0" applyNumberFormat="1" applyFont="1" applyBorder="1" applyAlignment="1">
      <alignment shrinkToFit="1"/>
    </xf>
    <xf numFmtId="0" fontId="4" fillId="0" borderId="0" xfId="0" applyFont="1" applyBorder="1" applyAlignment="1">
      <alignment shrinkToFit="1"/>
    </xf>
    <xf numFmtId="49" fontId="4" fillId="0" borderId="18" xfId="0" applyNumberFormat="1" applyFont="1" applyBorder="1" applyAlignment="1">
      <alignment horizontal="center"/>
    </xf>
    <xf numFmtId="49" fontId="4" fillId="0" borderId="0" xfId="0" applyNumberFormat="1" applyFont="1" applyBorder="1" applyAlignment="1">
      <alignment horizontal="center"/>
    </xf>
    <xf numFmtId="49" fontId="25" fillId="0" borderId="0" xfId="0" applyNumberFormat="1" applyFont="1" applyBorder="1" applyAlignment="1">
      <alignment horizontal="left"/>
    </xf>
    <xf numFmtId="49" fontId="4" fillId="0" borderId="0" xfId="0" applyNumberFormat="1" applyFont="1" applyBorder="1" applyAlignment="1">
      <alignment horizontal="left"/>
    </xf>
    <xf numFmtId="49" fontId="4" fillId="0" borderId="19" xfId="0" applyNumberFormat="1" applyFont="1" applyBorder="1" applyAlignment="1">
      <alignment horizontal="center"/>
    </xf>
    <xf numFmtId="0" fontId="4" fillId="0" borderId="19" xfId="0" applyFont="1" applyBorder="1"/>
    <xf numFmtId="4" fontId="4" fillId="0" borderId="19" xfId="0" applyNumberFormat="1" applyFont="1" applyBorder="1" applyAlignment="1">
      <alignment shrinkToFit="1"/>
    </xf>
    <xf numFmtId="49" fontId="4" fillId="0" borderId="20" xfId="0" applyNumberFormat="1" applyFont="1" applyBorder="1" applyAlignment="1">
      <alignment horizontal="center"/>
    </xf>
    <xf numFmtId="0" fontId="0" fillId="0" borderId="21" xfId="0" applyBorder="1"/>
    <xf numFmtId="0" fontId="4" fillId="0" borderId="16" xfId="0" applyFont="1" applyBorder="1" applyAlignment="1">
      <alignment shrinkToFit="1"/>
    </xf>
    <xf numFmtId="0" fontId="4" fillId="0" borderId="15" xfId="0" applyFont="1" applyBorder="1" applyAlignment="1">
      <alignment shrinkToFit="1"/>
    </xf>
    <xf numFmtId="0" fontId="4" fillId="0" borderId="17" xfId="0" applyFont="1" applyBorder="1" applyAlignment="1">
      <alignment shrinkToFit="1"/>
    </xf>
    <xf numFmtId="0" fontId="4" fillId="0" borderId="13" xfId="0" applyFont="1" applyBorder="1" applyAlignment="1">
      <alignment shrinkToFit="1"/>
    </xf>
    <xf numFmtId="0" fontId="0" fillId="0" borderId="0" xfId="0" applyBorder="1"/>
  </cellXfs>
  <cellStyles count="42">
    <cellStyle name="br" xfId="26"/>
    <cellStyle name="col" xfId="25"/>
    <cellStyle name="style0" xfId="27"/>
    <cellStyle name="style0 2" xfId="32"/>
    <cellStyle name="style0 3" xfId="36"/>
    <cellStyle name="style0 4" xfId="39"/>
    <cellStyle name="td" xfId="28"/>
    <cellStyle name="td 2" xfId="33"/>
    <cellStyle name="td 3" xfId="37"/>
    <cellStyle name="td 4" xfId="40"/>
    <cellStyle name="tr" xfId="24"/>
    <cellStyle name="xl21" xfId="29"/>
    <cellStyle name="xl21 2" xfId="34"/>
    <cellStyle name="xl21 3" xfId="38"/>
    <cellStyle name="xl21 4" xfId="41"/>
    <cellStyle name="xl22" xfId="13"/>
    <cellStyle name="xl23" xfId="15"/>
    <cellStyle name="xl24" xfId="9"/>
    <cellStyle name="xl25" xfId="17"/>
    <cellStyle name="xl26" xfId="20"/>
    <cellStyle name="xl27" xfId="21"/>
    <cellStyle name="xl28" xfId="30"/>
    <cellStyle name="xl29" xfId="22"/>
    <cellStyle name="xl30" xfId="8"/>
    <cellStyle name="xl31" xfId="2"/>
    <cellStyle name="xl31 2" xfId="14"/>
    <cellStyle name="xl32" xfId="31"/>
    <cellStyle name="xl33" xfId="23"/>
    <cellStyle name="xl34" xfId="10"/>
    <cellStyle name="xl35" xfId="11"/>
    <cellStyle name="xl36" xfId="12"/>
    <cellStyle name="xl37" xfId="16"/>
    <cellStyle name="xl38" xfId="18"/>
    <cellStyle name="xl39" xfId="19"/>
    <cellStyle name="xl43" xfId="4"/>
    <cellStyle name="Обычный" xfId="0" builtinId="0"/>
    <cellStyle name="Обычный 2" xfId="5"/>
    <cellStyle name="Обычный 3" xfId="6"/>
    <cellStyle name="Обычный 4" xfId="3"/>
    <cellStyle name="Обычный 5" xfId="7"/>
    <cellStyle name="Обычный 6" xfId="1"/>
    <cellStyle name="Финансовый 2"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32"/>
  <sheetViews>
    <sheetView tabSelected="1" view="pageBreakPreview" topLeftCell="A122" zoomScale="130" zoomScaleNormal="110" zoomScaleSheetLayoutView="130" workbookViewId="0">
      <selection activeCell="E132" sqref="E132"/>
    </sheetView>
  </sheetViews>
  <sheetFormatPr defaultRowHeight="12.75" x14ac:dyDescent="0.2"/>
  <cols>
    <col min="1" max="1" width="11.83203125" style="11" bestFit="1" customWidth="1"/>
    <col min="2" max="2" width="3.83203125" style="11" customWidth="1"/>
    <col min="3" max="3" width="6.5" style="11" bestFit="1" customWidth="1"/>
    <col min="4" max="4" width="5.6640625" style="11" bestFit="1" customWidth="1"/>
    <col min="5" max="5" width="55.83203125" customWidth="1"/>
    <col min="6" max="6" width="19.1640625" customWidth="1"/>
    <col min="7" max="10" width="17.33203125" style="6" hidden="1" customWidth="1"/>
    <col min="11" max="11" width="18.5" style="6" hidden="1" customWidth="1"/>
  </cols>
  <sheetData>
    <row r="1" spans="1:11" ht="14.25" hidden="1" customHeight="1" x14ac:dyDescent="0.25">
      <c r="A1" s="1"/>
      <c r="B1" s="2"/>
      <c r="C1" s="2"/>
      <c r="D1" s="3"/>
      <c r="E1" s="4"/>
      <c r="F1" s="5"/>
      <c r="G1" s="5"/>
      <c r="H1" s="5"/>
      <c r="I1" s="5"/>
      <c r="J1" s="5"/>
    </row>
    <row r="2" spans="1:11" ht="15" x14ac:dyDescent="0.25">
      <c r="A2" s="7"/>
      <c r="B2" s="7"/>
      <c r="C2" s="7"/>
      <c r="D2" s="7"/>
      <c r="E2" s="8"/>
      <c r="F2" s="9" t="s">
        <v>254</v>
      </c>
      <c r="G2" s="10"/>
    </row>
    <row r="3" spans="1:11" ht="15" x14ac:dyDescent="0.25">
      <c r="A3" s="7"/>
      <c r="B3" s="7"/>
      <c r="C3" s="7"/>
      <c r="D3" s="7"/>
      <c r="E3" s="45" t="s">
        <v>253</v>
      </c>
      <c r="F3" s="45"/>
      <c r="G3" s="10"/>
    </row>
    <row r="4" spans="1:11" ht="15" x14ac:dyDescent="0.25">
      <c r="A4" s="7"/>
      <c r="B4" s="7"/>
      <c r="C4" s="7"/>
      <c r="D4" s="7"/>
      <c r="E4" s="45" t="s">
        <v>147</v>
      </c>
      <c r="F4" s="45"/>
      <c r="G4" s="10"/>
    </row>
    <row r="5" spans="1:11" ht="15" x14ac:dyDescent="0.25">
      <c r="A5" s="7"/>
      <c r="B5" s="7"/>
      <c r="C5" s="7"/>
      <c r="D5" s="7"/>
      <c r="E5" s="48" t="s">
        <v>255</v>
      </c>
      <c r="F5" s="48"/>
      <c r="G5" s="10"/>
    </row>
    <row r="7" spans="1:11" ht="33.950000000000003" customHeight="1" x14ac:dyDescent="0.2">
      <c r="A7" s="46" t="s">
        <v>166</v>
      </c>
      <c r="B7" s="46"/>
      <c r="C7" s="46"/>
      <c r="D7" s="46"/>
      <c r="E7" s="46"/>
      <c r="F7" s="46"/>
      <c r="G7" s="46"/>
      <c r="H7" s="46"/>
      <c r="I7" s="46"/>
      <c r="J7" s="46"/>
    </row>
    <row r="8" spans="1:11" x14ac:dyDescent="0.2">
      <c r="F8" s="12" t="s">
        <v>148</v>
      </c>
      <c r="G8" s="13"/>
    </row>
    <row r="9" spans="1:11" ht="33" customHeight="1" x14ac:dyDescent="0.2">
      <c r="A9" s="47" t="s">
        <v>0</v>
      </c>
      <c r="B9" s="47"/>
      <c r="C9" s="47"/>
      <c r="D9" s="47"/>
      <c r="E9" s="14" t="s">
        <v>1</v>
      </c>
      <c r="F9" s="15" t="s">
        <v>172</v>
      </c>
      <c r="G9" s="16"/>
      <c r="H9" s="17" t="e">
        <f>"Сумма на "&amp;MID(#REF!,FIND("Прогноз",#REF!,1)+8,4)&amp;" год"</f>
        <v>#REF!</v>
      </c>
      <c r="I9" s="16"/>
      <c r="J9" s="15" t="e">
        <f>"Сумма на "&amp;MID(#REF!,FIND("Прогноз",#REF!,1)+8,4)&amp;" год"</f>
        <v>#REF!</v>
      </c>
      <c r="K9" s="16"/>
    </row>
    <row r="10" spans="1:11" s="19" customFormat="1" ht="14.25" x14ac:dyDescent="0.2">
      <c r="A10" s="30" t="s">
        <v>5</v>
      </c>
      <c r="B10" s="30" t="s">
        <v>2</v>
      </c>
      <c r="C10" s="30" t="s">
        <v>3</v>
      </c>
      <c r="D10" s="30" t="s">
        <v>4</v>
      </c>
      <c r="E10" s="26" t="s">
        <v>6</v>
      </c>
      <c r="F10" s="27">
        <f>F11+F19+F24+F29+F33+F35+F38+F42+F48+F50+F53+F73</f>
        <v>1082921000</v>
      </c>
      <c r="G10" s="18"/>
      <c r="H10" s="18">
        <v>755726</v>
      </c>
      <c r="I10" s="18"/>
      <c r="J10" s="18">
        <v>796549</v>
      </c>
      <c r="K10" s="20"/>
    </row>
    <row r="11" spans="1:11" s="19" customFormat="1" ht="14.25" x14ac:dyDescent="0.2">
      <c r="A11" s="30" t="s">
        <v>7</v>
      </c>
      <c r="B11" s="30" t="s">
        <v>2</v>
      </c>
      <c r="C11" s="30" t="s">
        <v>3</v>
      </c>
      <c r="D11" s="30" t="s">
        <v>4</v>
      </c>
      <c r="E11" s="26" t="s">
        <v>8</v>
      </c>
      <c r="F11" s="27">
        <f>SUM(F12:F18)</f>
        <v>829657000</v>
      </c>
      <c r="G11" s="18"/>
      <c r="H11" s="18">
        <v>566912</v>
      </c>
      <c r="I11" s="18"/>
      <c r="J11" s="18">
        <v>605462</v>
      </c>
      <c r="K11" s="20"/>
    </row>
    <row r="12" spans="1:11" ht="176.25" customHeight="1" x14ac:dyDescent="0.25">
      <c r="A12" s="31" t="s">
        <v>9</v>
      </c>
      <c r="B12" s="31" t="s">
        <v>10</v>
      </c>
      <c r="C12" s="31" t="s">
        <v>3</v>
      </c>
      <c r="D12" s="31" t="s">
        <v>11</v>
      </c>
      <c r="E12" s="38" t="s">
        <v>208</v>
      </c>
      <c r="F12" s="28">
        <v>799121000</v>
      </c>
      <c r="G12" s="5"/>
      <c r="H12" s="5">
        <v>557595</v>
      </c>
      <c r="I12" s="5"/>
      <c r="J12" s="5">
        <v>595515</v>
      </c>
    </row>
    <row r="13" spans="1:11" ht="146.25" customHeight="1" x14ac:dyDescent="0.25">
      <c r="A13" s="31" t="s">
        <v>12</v>
      </c>
      <c r="B13" s="31" t="s">
        <v>10</v>
      </c>
      <c r="C13" s="31" t="s">
        <v>3</v>
      </c>
      <c r="D13" s="1" t="s">
        <v>11</v>
      </c>
      <c r="E13" s="39" t="s">
        <v>209</v>
      </c>
      <c r="F13" s="28">
        <v>4149000</v>
      </c>
      <c r="G13" s="5"/>
      <c r="H13" s="5">
        <v>1493</v>
      </c>
      <c r="I13" s="5"/>
      <c r="J13" s="5">
        <v>1595</v>
      </c>
    </row>
    <row r="14" spans="1:11" ht="113.25" customHeight="1" x14ac:dyDescent="0.25">
      <c r="A14" s="31" t="s">
        <v>13</v>
      </c>
      <c r="B14" s="31" t="s">
        <v>10</v>
      </c>
      <c r="C14" s="31" t="s">
        <v>3</v>
      </c>
      <c r="D14" s="1" t="s">
        <v>11</v>
      </c>
      <c r="E14" s="38" t="s">
        <v>210</v>
      </c>
      <c r="F14" s="28">
        <v>10788000</v>
      </c>
      <c r="G14" s="5"/>
      <c r="H14" s="5">
        <v>5697</v>
      </c>
      <c r="I14" s="5"/>
      <c r="J14" s="5">
        <v>6084</v>
      </c>
    </row>
    <row r="15" spans="1:11" ht="125.25" customHeight="1" x14ac:dyDescent="0.25">
      <c r="A15" s="31" t="s">
        <v>14</v>
      </c>
      <c r="B15" s="31" t="s">
        <v>10</v>
      </c>
      <c r="C15" s="31" t="s">
        <v>3</v>
      </c>
      <c r="D15" s="1" t="s">
        <v>11</v>
      </c>
      <c r="E15" s="38" t="s">
        <v>211</v>
      </c>
      <c r="F15" s="28">
        <v>3319000</v>
      </c>
      <c r="G15" s="5"/>
      <c r="H15" s="5">
        <v>1440</v>
      </c>
      <c r="I15" s="5"/>
      <c r="J15" s="5">
        <v>1534</v>
      </c>
    </row>
    <row r="16" spans="1:11" ht="380.25" customHeight="1" x14ac:dyDescent="0.25">
      <c r="A16" s="31" t="s">
        <v>15</v>
      </c>
      <c r="B16" s="31" t="s">
        <v>10</v>
      </c>
      <c r="C16" s="31" t="s">
        <v>3</v>
      </c>
      <c r="D16" s="31" t="s">
        <v>11</v>
      </c>
      <c r="E16" s="39" t="s">
        <v>212</v>
      </c>
      <c r="F16" s="28">
        <v>7469000</v>
      </c>
      <c r="G16" s="5"/>
      <c r="H16" s="5">
        <v>687</v>
      </c>
      <c r="I16" s="5"/>
      <c r="J16" s="5">
        <v>734</v>
      </c>
    </row>
    <row r="17" spans="1:21" ht="93" customHeight="1" x14ac:dyDescent="0.25">
      <c r="A17" s="31" t="s">
        <v>152</v>
      </c>
      <c r="B17" s="31" t="s">
        <v>10</v>
      </c>
      <c r="C17" s="31" t="s">
        <v>3</v>
      </c>
      <c r="D17" s="31" t="s">
        <v>11</v>
      </c>
      <c r="E17" s="38" t="s">
        <v>213</v>
      </c>
      <c r="F17" s="28">
        <v>3319000</v>
      </c>
      <c r="G17" s="5"/>
      <c r="H17" s="5"/>
      <c r="I17" s="5"/>
      <c r="J17" s="5"/>
    </row>
    <row r="18" spans="1:21" ht="89.25" customHeight="1" x14ac:dyDescent="0.25">
      <c r="A18" s="31" t="s">
        <v>167</v>
      </c>
      <c r="B18" s="31" t="s">
        <v>10</v>
      </c>
      <c r="C18" s="31" t="s">
        <v>3</v>
      </c>
      <c r="D18" s="31" t="s">
        <v>11</v>
      </c>
      <c r="E18" s="40" t="s">
        <v>214</v>
      </c>
      <c r="F18" s="28">
        <v>1492000</v>
      </c>
      <c r="G18" s="5"/>
      <c r="H18" s="5"/>
      <c r="I18" s="5"/>
      <c r="J18" s="5"/>
    </row>
    <row r="19" spans="1:21" s="19" customFormat="1" ht="36" x14ac:dyDescent="0.2">
      <c r="A19" s="30" t="s">
        <v>16</v>
      </c>
      <c r="B19" s="30" t="s">
        <v>2</v>
      </c>
      <c r="C19" s="30" t="s">
        <v>3</v>
      </c>
      <c r="D19" s="30" t="s">
        <v>4</v>
      </c>
      <c r="E19" s="26" t="s">
        <v>17</v>
      </c>
      <c r="F19" s="27">
        <f>SUM(F20:F23)</f>
        <v>63281000</v>
      </c>
      <c r="G19" s="18"/>
      <c r="H19" s="18">
        <v>54135</v>
      </c>
      <c r="I19" s="18"/>
      <c r="J19" s="18">
        <v>56201</v>
      </c>
      <c r="K19" s="20"/>
    </row>
    <row r="20" spans="1:21" ht="90.75" customHeight="1" x14ac:dyDescent="0.25">
      <c r="A20" s="31" t="s">
        <v>18</v>
      </c>
      <c r="B20" s="31" t="s">
        <v>10</v>
      </c>
      <c r="C20" s="31" t="s">
        <v>3</v>
      </c>
      <c r="D20" s="31" t="s">
        <v>11</v>
      </c>
      <c r="E20" s="24" t="s">
        <v>162</v>
      </c>
      <c r="F20" s="28">
        <v>33121000</v>
      </c>
      <c r="G20" s="5"/>
      <c r="H20" s="5">
        <v>25827</v>
      </c>
      <c r="I20" s="5"/>
      <c r="J20" s="5">
        <v>26878</v>
      </c>
    </row>
    <row r="21" spans="1:21" ht="102" customHeight="1" x14ac:dyDescent="0.25">
      <c r="A21" s="31" t="s">
        <v>19</v>
      </c>
      <c r="B21" s="31" t="s">
        <v>10</v>
      </c>
      <c r="C21" s="31" t="s">
        <v>3</v>
      </c>
      <c r="D21" s="31" t="s">
        <v>11</v>
      </c>
      <c r="E21" s="24" t="s">
        <v>163</v>
      </c>
      <c r="F21" s="28">
        <v>147000</v>
      </c>
      <c r="G21" s="5"/>
      <c r="H21" s="5">
        <v>176</v>
      </c>
      <c r="I21" s="5"/>
      <c r="J21" s="5">
        <v>179</v>
      </c>
    </row>
    <row r="22" spans="1:21" ht="100.5" customHeight="1" x14ac:dyDescent="0.25">
      <c r="A22" s="31" t="s">
        <v>20</v>
      </c>
      <c r="B22" s="31" t="s">
        <v>10</v>
      </c>
      <c r="C22" s="31" t="s">
        <v>3</v>
      </c>
      <c r="D22" s="31" t="s">
        <v>11</v>
      </c>
      <c r="E22" s="24" t="s">
        <v>164</v>
      </c>
      <c r="F22" s="28">
        <v>33363000</v>
      </c>
      <c r="G22" s="5"/>
      <c r="H22" s="5">
        <v>31514</v>
      </c>
      <c r="I22" s="5"/>
      <c r="J22" s="5">
        <v>32454</v>
      </c>
      <c r="U22" s="41"/>
    </row>
    <row r="23" spans="1:21" ht="88.5" customHeight="1" x14ac:dyDescent="0.25">
      <c r="A23" s="31" t="s">
        <v>21</v>
      </c>
      <c r="B23" s="31" t="s">
        <v>10</v>
      </c>
      <c r="C23" s="31" t="s">
        <v>3</v>
      </c>
      <c r="D23" s="31" t="s">
        <v>11</v>
      </c>
      <c r="E23" s="24" t="s">
        <v>165</v>
      </c>
      <c r="F23" s="28">
        <v>-3350000</v>
      </c>
      <c r="G23" s="5"/>
      <c r="H23" s="5">
        <v>-3382</v>
      </c>
      <c r="I23" s="5"/>
      <c r="J23" s="5">
        <v>-3310</v>
      </c>
    </row>
    <row r="24" spans="1:21" s="19" customFormat="1" ht="14.25" x14ac:dyDescent="0.2">
      <c r="A24" s="30" t="s">
        <v>22</v>
      </c>
      <c r="B24" s="30" t="s">
        <v>2</v>
      </c>
      <c r="C24" s="30" t="s">
        <v>3</v>
      </c>
      <c r="D24" s="30" t="s">
        <v>4</v>
      </c>
      <c r="E24" s="26" t="s">
        <v>23</v>
      </c>
      <c r="F24" s="27">
        <f>SUM(F25:F28)</f>
        <v>42941000</v>
      </c>
      <c r="G24" s="18"/>
      <c r="H24" s="18">
        <v>17215</v>
      </c>
      <c r="I24" s="18"/>
      <c r="J24" s="18">
        <v>16035</v>
      </c>
      <c r="K24" s="20"/>
    </row>
    <row r="25" spans="1:21" ht="24" x14ac:dyDescent="0.25">
      <c r="A25" s="31" t="s">
        <v>24</v>
      </c>
      <c r="B25" s="31" t="s">
        <v>10</v>
      </c>
      <c r="C25" s="31" t="s">
        <v>3</v>
      </c>
      <c r="D25" s="31" t="s">
        <v>11</v>
      </c>
      <c r="E25" s="24" t="s">
        <v>25</v>
      </c>
      <c r="F25" s="28">
        <v>21546000</v>
      </c>
      <c r="G25" s="5"/>
      <c r="H25" s="5">
        <v>3079</v>
      </c>
      <c r="I25" s="5"/>
      <c r="J25" s="5">
        <v>2038</v>
      </c>
    </row>
    <row r="26" spans="1:21" ht="36" x14ac:dyDescent="0.25">
      <c r="A26" s="31" t="s">
        <v>26</v>
      </c>
      <c r="B26" s="31" t="s">
        <v>10</v>
      </c>
      <c r="C26" s="31" t="s">
        <v>3</v>
      </c>
      <c r="D26" s="31" t="s">
        <v>11</v>
      </c>
      <c r="E26" s="24" t="s">
        <v>27</v>
      </c>
      <c r="F26" s="28">
        <v>7735000</v>
      </c>
      <c r="G26" s="5"/>
      <c r="H26" s="5">
        <v>1768</v>
      </c>
      <c r="I26" s="5"/>
      <c r="J26" s="5">
        <v>1169</v>
      </c>
    </row>
    <row r="27" spans="1:21" ht="15" x14ac:dyDescent="0.25">
      <c r="A27" s="31" t="s">
        <v>28</v>
      </c>
      <c r="B27" s="31" t="s">
        <v>10</v>
      </c>
      <c r="C27" s="31" t="s">
        <v>3</v>
      </c>
      <c r="D27" s="31" t="s">
        <v>11</v>
      </c>
      <c r="E27" s="24" t="s">
        <v>29</v>
      </c>
      <c r="F27" s="28">
        <v>5903000</v>
      </c>
      <c r="G27" s="5"/>
      <c r="H27" s="5">
        <v>3634</v>
      </c>
      <c r="I27" s="5"/>
      <c r="J27" s="5">
        <v>3634</v>
      </c>
    </row>
    <row r="28" spans="1:21" ht="36" x14ac:dyDescent="0.25">
      <c r="A28" s="31" t="s">
        <v>30</v>
      </c>
      <c r="B28" s="31" t="s">
        <v>31</v>
      </c>
      <c r="C28" s="31" t="s">
        <v>3</v>
      </c>
      <c r="D28" s="31" t="s">
        <v>11</v>
      </c>
      <c r="E28" s="24" t="s">
        <v>32</v>
      </c>
      <c r="F28" s="28">
        <v>7757000</v>
      </c>
      <c r="G28" s="5"/>
      <c r="H28" s="5">
        <v>8734</v>
      </c>
      <c r="I28" s="5"/>
      <c r="J28" s="5">
        <v>9194</v>
      </c>
    </row>
    <row r="29" spans="1:21" s="19" customFormat="1" ht="14.25" x14ac:dyDescent="0.2">
      <c r="A29" s="30" t="s">
        <v>33</v>
      </c>
      <c r="B29" s="30" t="s">
        <v>2</v>
      </c>
      <c r="C29" s="30" t="s">
        <v>3</v>
      </c>
      <c r="D29" s="30" t="s">
        <v>4</v>
      </c>
      <c r="E29" s="26" t="s">
        <v>34</v>
      </c>
      <c r="F29" s="27">
        <f>SUM(F30:F32)</f>
        <v>34418000</v>
      </c>
      <c r="G29" s="18"/>
      <c r="H29" s="18">
        <v>34160</v>
      </c>
      <c r="I29" s="18"/>
      <c r="J29" s="18">
        <v>35284</v>
      </c>
      <c r="K29" s="20"/>
    </row>
    <row r="30" spans="1:21" ht="36" x14ac:dyDescent="0.25">
      <c r="A30" s="31" t="s">
        <v>35</v>
      </c>
      <c r="B30" s="31" t="s">
        <v>36</v>
      </c>
      <c r="C30" s="31" t="s">
        <v>3</v>
      </c>
      <c r="D30" s="31" t="s">
        <v>11</v>
      </c>
      <c r="E30" s="24" t="s">
        <v>37</v>
      </c>
      <c r="F30" s="28">
        <v>15510000</v>
      </c>
      <c r="G30" s="5"/>
      <c r="H30" s="5">
        <v>11237</v>
      </c>
      <c r="I30" s="5"/>
      <c r="J30" s="5">
        <v>12361</v>
      </c>
    </row>
    <row r="31" spans="1:21" ht="27.75" customHeight="1" x14ac:dyDescent="0.25">
      <c r="A31" s="31" t="s">
        <v>38</v>
      </c>
      <c r="B31" s="31" t="s">
        <v>36</v>
      </c>
      <c r="C31" s="31" t="s">
        <v>3</v>
      </c>
      <c r="D31" s="31" t="s">
        <v>11</v>
      </c>
      <c r="E31" s="24" t="s">
        <v>39</v>
      </c>
      <c r="F31" s="28">
        <v>9991000</v>
      </c>
      <c r="G31" s="5"/>
      <c r="H31" s="5">
        <v>15177</v>
      </c>
      <c r="I31" s="5"/>
      <c r="J31" s="5">
        <v>15177</v>
      </c>
    </row>
    <row r="32" spans="1:21" ht="27.75" customHeight="1" x14ac:dyDescent="0.25">
      <c r="A32" s="31" t="s">
        <v>40</v>
      </c>
      <c r="B32" s="31" t="s">
        <v>36</v>
      </c>
      <c r="C32" s="31" t="s">
        <v>3</v>
      </c>
      <c r="D32" s="31" t="s">
        <v>11</v>
      </c>
      <c r="E32" s="24" t="s">
        <v>41</v>
      </c>
      <c r="F32" s="28">
        <v>8917000</v>
      </c>
      <c r="G32" s="5"/>
      <c r="H32" s="5">
        <v>7746</v>
      </c>
      <c r="I32" s="5"/>
      <c r="J32" s="5">
        <v>7746</v>
      </c>
    </row>
    <row r="33" spans="1:11" s="19" customFormat="1" ht="24" x14ac:dyDescent="0.2">
      <c r="A33" s="30" t="s">
        <v>42</v>
      </c>
      <c r="B33" s="30" t="s">
        <v>2</v>
      </c>
      <c r="C33" s="30" t="s">
        <v>3</v>
      </c>
      <c r="D33" s="30" t="s">
        <v>4</v>
      </c>
      <c r="E33" s="26" t="s">
        <v>43</v>
      </c>
      <c r="F33" s="27">
        <f>F34</f>
        <v>848000</v>
      </c>
      <c r="G33" s="18"/>
      <c r="H33" s="18">
        <v>1251</v>
      </c>
      <c r="I33" s="18"/>
      <c r="J33" s="18">
        <v>1306</v>
      </c>
      <c r="K33" s="20"/>
    </row>
    <row r="34" spans="1:11" ht="18.75" customHeight="1" x14ac:dyDescent="0.25">
      <c r="A34" s="31" t="s">
        <v>44</v>
      </c>
      <c r="B34" s="31" t="s">
        <v>10</v>
      </c>
      <c r="C34" s="31" t="s">
        <v>3</v>
      </c>
      <c r="D34" s="31" t="s">
        <v>11</v>
      </c>
      <c r="E34" s="24" t="s">
        <v>45</v>
      </c>
      <c r="F34" s="28">
        <v>848000</v>
      </c>
      <c r="G34" s="5"/>
      <c r="H34" s="5">
        <v>1251</v>
      </c>
      <c r="I34" s="5"/>
      <c r="J34" s="5">
        <v>1306</v>
      </c>
    </row>
    <row r="35" spans="1:11" s="19" customFormat="1" ht="14.25" x14ac:dyDescent="0.2">
      <c r="A35" s="30" t="s">
        <v>46</v>
      </c>
      <c r="B35" s="30" t="s">
        <v>2</v>
      </c>
      <c r="C35" s="30" t="s">
        <v>3</v>
      </c>
      <c r="D35" s="30" t="s">
        <v>4</v>
      </c>
      <c r="E35" s="26" t="s">
        <v>47</v>
      </c>
      <c r="F35" s="27">
        <f>F36+F37</f>
        <v>4541000</v>
      </c>
      <c r="G35" s="18"/>
      <c r="H35" s="18">
        <v>3749</v>
      </c>
      <c r="I35" s="18"/>
      <c r="J35" s="18">
        <v>3914</v>
      </c>
      <c r="K35" s="20"/>
    </row>
    <row r="36" spans="1:11" ht="36" x14ac:dyDescent="0.25">
      <c r="A36" s="31" t="s">
        <v>48</v>
      </c>
      <c r="B36" s="31" t="s">
        <v>10</v>
      </c>
      <c r="C36" s="31" t="s">
        <v>3</v>
      </c>
      <c r="D36" s="31" t="s">
        <v>11</v>
      </c>
      <c r="E36" s="24" t="s">
        <v>49</v>
      </c>
      <c r="F36" s="28">
        <v>4536000</v>
      </c>
      <c r="G36" s="5"/>
      <c r="H36" s="5">
        <v>3744</v>
      </c>
      <c r="I36" s="5"/>
      <c r="J36" s="5">
        <v>3909</v>
      </c>
    </row>
    <row r="37" spans="1:11" ht="29.25" customHeight="1" x14ac:dyDescent="0.25">
      <c r="A37" s="31" t="s">
        <v>50</v>
      </c>
      <c r="B37" s="31" t="s">
        <v>10</v>
      </c>
      <c r="C37" s="31" t="s">
        <v>3</v>
      </c>
      <c r="D37" s="31" t="s">
        <v>11</v>
      </c>
      <c r="E37" s="24" t="s">
        <v>51</v>
      </c>
      <c r="F37" s="28">
        <v>5000</v>
      </c>
      <c r="G37" s="5"/>
      <c r="H37" s="5">
        <v>5</v>
      </c>
      <c r="I37" s="5"/>
      <c r="J37" s="5">
        <v>5</v>
      </c>
    </row>
    <row r="38" spans="1:11" s="19" customFormat="1" ht="36" x14ac:dyDescent="0.2">
      <c r="A38" s="30" t="s">
        <v>52</v>
      </c>
      <c r="B38" s="30" t="s">
        <v>2</v>
      </c>
      <c r="C38" s="30" t="s">
        <v>3</v>
      </c>
      <c r="D38" s="30" t="s">
        <v>4</v>
      </c>
      <c r="E38" s="26" t="s">
        <v>53</v>
      </c>
      <c r="F38" s="27">
        <f>SUM(F39:F41)</f>
        <v>19020000</v>
      </c>
      <c r="G38" s="18"/>
      <c r="H38" s="18">
        <v>14945</v>
      </c>
      <c r="I38" s="18"/>
      <c r="J38" s="18">
        <v>14945</v>
      </c>
      <c r="K38" s="20"/>
    </row>
    <row r="39" spans="1:11" ht="63.75" customHeight="1" x14ac:dyDescent="0.25">
      <c r="A39" s="31" t="s">
        <v>55</v>
      </c>
      <c r="B39" s="31" t="s">
        <v>36</v>
      </c>
      <c r="C39" s="31" t="s">
        <v>3</v>
      </c>
      <c r="D39" s="31" t="s">
        <v>54</v>
      </c>
      <c r="E39" s="24" t="s">
        <v>56</v>
      </c>
      <c r="F39" s="28">
        <v>14132000</v>
      </c>
      <c r="G39" s="5"/>
      <c r="H39" s="5">
        <v>10787</v>
      </c>
      <c r="I39" s="5"/>
      <c r="J39" s="5">
        <v>10787</v>
      </c>
    </row>
    <row r="40" spans="1:11" ht="68.25" customHeight="1" x14ac:dyDescent="0.25">
      <c r="A40" s="31" t="s">
        <v>57</v>
      </c>
      <c r="B40" s="31" t="s">
        <v>36</v>
      </c>
      <c r="C40" s="31" t="s">
        <v>3</v>
      </c>
      <c r="D40" s="31" t="s">
        <v>54</v>
      </c>
      <c r="E40" s="24" t="s">
        <v>58</v>
      </c>
      <c r="F40" s="28">
        <v>4871000</v>
      </c>
      <c r="G40" s="5"/>
      <c r="H40" s="5">
        <v>4100</v>
      </c>
      <c r="I40" s="5"/>
      <c r="J40" s="5">
        <v>4100</v>
      </c>
    </row>
    <row r="41" spans="1:11" ht="66" customHeight="1" x14ac:dyDescent="0.25">
      <c r="A41" s="31" t="s">
        <v>153</v>
      </c>
      <c r="B41" s="31" t="s">
        <v>36</v>
      </c>
      <c r="C41" s="31" t="s">
        <v>3</v>
      </c>
      <c r="D41" s="31" t="s">
        <v>54</v>
      </c>
      <c r="E41" s="24" t="s">
        <v>154</v>
      </c>
      <c r="F41" s="28">
        <v>17000</v>
      </c>
      <c r="G41" s="5"/>
      <c r="H41" s="5"/>
      <c r="I41" s="5"/>
      <c r="J41" s="5"/>
    </row>
    <row r="42" spans="1:11" s="19" customFormat="1" ht="24" x14ac:dyDescent="0.2">
      <c r="A42" s="30" t="s">
        <v>59</v>
      </c>
      <c r="B42" s="30" t="s">
        <v>2</v>
      </c>
      <c r="C42" s="30" t="s">
        <v>3</v>
      </c>
      <c r="D42" s="30" t="s">
        <v>4</v>
      </c>
      <c r="E42" s="26" t="s">
        <v>60</v>
      </c>
      <c r="F42" s="27">
        <f>SUM(F43:F47)</f>
        <v>4238000</v>
      </c>
      <c r="G42" s="18"/>
      <c r="H42" s="18">
        <v>3827</v>
      </c>
      <c r="I42" s="18"/>
      <c r="J42" s="18">
        <v>3827</v>
      </c>
      <c r="K42" s="20"/>
    </row>
    <row r="43" spans="1:11" ht="24" x14ac:dyDescent="0.25">
      <c r="A43" s="31" t="s">
        <v>61</v>
      </c>
      <c r="B43" s="31" t="s">
        <v>10</v>
      </c>
      <c r="C43" s="31" t="s">
        <v>3</v>
      </c>
      <c r="D43" s="31" t="s">
        <v>54</v>
      </c>
      <c r="E43" s="24" t="s">
        <v>62</v>
      </c>
      <c r="F43" s="28">
        <v>534000</v>
      </c>
      <c r="G43" s="5"/>
      <c r="H43" s="5">
        <v>817</v>
      </c>
      <c r="I43" s="5"/>
      <c r="J43" s="5">
        <v>817</v>
      </c>
    </row>
    <row r="44" spans="1:11" ht="15" x14ac:dyDescent="0.25">
      <c r="A44" s="31" t="s">
        <v>63</v>
      </c>
      <c r="B44" s="31" t="s">
        <v>10</v>
      </c>
      <c r="C44" s="31" t="s">
        <v>3</v>
      </c>
      <c r="D44" s="31" t="s">
        <v>54</v>
      </c>
      <c r="E44" s="24" t="s">
        <v>64</v>
      </c>
      <c r="F44" s="28">
        <v>17000</v>
      </c>
      <c r="G44" s="5"/>
      <c r="H44" s="5">
        <v>109</v>
      </c>
      <c r="I44" s="5"/>
      <c r="J44" s="5">
        <v>109</v>
      </c>
    </row>
    <row r="45" spans="1:11" ht="48" x14ac:dyDescent="0.25">
      <c r="A45" s="31" t="s">
        <v>65</v>
      </c>
      <c r="B45" s="31" t="s">
        <v>10</v>
      </c>
      <c r="C45" s="31" t="s">
        <v>3</v>
      </c>
      <c r="D45" s="31" t="s">
        <v>54</v>
      </c>
      <c r="E45" s="24" t="s">
        <v>66</v>
      </c>
      <c r="F45" s="28">
        <v>2230000</v>
      </c>
      <c r="G45" s="5"/>
      <c r="H45" s="5">
        <v>1808</v>
      </c>
      <c r="I45" s="5"/>
      <c r="J45" s="5">
        <v>1808</v>
      </c>
    </row>
    <row r="46" spans="1:11" ht="15" x14ac:dyDescent="0.25">
      <c r="A46" s="31" t="s">
        <v>67</v>
      </c>
      <c r="B46" s="31" t="s">
        <v>10</v>
      </c>
      <c r="C46" s="31" t="s">
        <v>3</v>
      </c>
      <c r="D46" s="31" t="s">
        <v>54</v>
      </c>
      <c r="E46" s="24" t="s">
        <v>68</v>
      </c>
      <c r="F46" s="28">
        <v>251000</v>
      </c>
      <c r="G46" s="5"/>
      <c r="H46" s="5">
        <v>533</v>
      </c>
      <c r="I46" s="5"/>
      <c r="J46" s="5">
        <v>533</v>
      </c>
    </row>
    <row r="47" spans="1:11" ht="36" x14ac:dyDescent="0.25">
      <c r="A47" s="31" t="s">
        <v>69</v>
      </c>
      <c r="B47" s="31" t="s">
        <v>10</v>
      </c>
      <c r="C47" s="31" t="s">
        <v>3</v>
      </c>
      <c r="D47" s="31" t="s">
        <v>54</v>
      </c>
      <c r="E47" s="24" t="s">
        <v>70</v>
      </c>
      <c r="F47" s="28">
        <v>1206000</v>
      </c>
      <c r="G47" s="5"/>
      <c r="H47" s="5">
        <v>560</v>
      </c>
      <c r="I47" s="5"/>
      <c r="J47" s="5">
        <v>560</v>
      </c>
    </row>
    <row r="48" spans="1:11" s="19" customFormat="1" ht="24" x14ac:dyDescent="0.2">
      <c r="A48" s="30" t="s">
        <v>71</v>
      </c>
      <c r="B48" s="30" t="s">
        <v>2</v>
      </c>
      <c r="C48" s="30" t="s">
        <v>3</v>
      </c>
      <c r="D48" s="30" t="s">
        <v>4</v>
      </c>
      <c r="E48" s="26" t="s">
        <v>72</v>
      </c>
      <c r="F48" s="27">
        <f>F49</f>
        <v>44509000</v>
      </c>
      <c r="G48" s="18"/>
      <c r="H48" s="18">
        <v>49269</v>
      </c>
      <c r="I48" s="18"/>
      <c r="J48" s="18">
        <v>49269</v>
      </c>
      <c r="K48" s="20"/>
    </row>
    <row r="49" spans="1:11" ht="24" x14ac:dyDescent="0.25">
      <c r="A49" s="31" t="s">
        <v>73</v>
      </c>
      <c r="B49" s="31" t="s">
        <v>36</v>
      </c>
      <c r="C49" s="31" t="s">
        <v>3</v>
      </c>
      <c r="D49" s="31" t="s">
        <v>74</v>
      </c>
      <c r="E49" s="24" t="s">
        <v>75</v>
      </c>
      <c r="F49" s="28">
        <v>44509000</v>
      </c>
      <c r="G49" s="5"/>
      <c r="H49" s="5">
        <v>49269</v>
      </c>
      <c r="I49" s="5"/>
      <c r="J49" s="5">
        <v>49269</v>
      </c>
    </row>
    <row r="50" spans="1:11" s="19" customFormat="1" ht="24" x14ac:dyDescent="0.2">
      <c r="A50" s="30" t="s">
        <v>76</v>
      </c>
      <c r="B50" s="30" t="s">
        <v>2</v>
      </c>
      <c r="C50" s="30" t="s">
        <v>3</v>
      </c>
      <c r="D50" s="30" t="s">
        <v>4</v>
      </c>
      <c r="E50" s="26" t="s">
        <v>77</v>
      </c>
      <c r="F50" s="27">
        <f>SUM(F51:F52)</f>
        <v>2100000</v>
      </c>
      <c r="G50" s="18"/>
      <c r="H50" s="18">
        <v>2000</v>
      </c>
      <c r="I50" s="18"/>
      <c r="J50" s="18">
        <v>2000</v>
      </c>
      <c r="K50" s="20"/>
    </row>
    <row r="51" spans="1:11" ht="78" customHeight="1" x14ac:dyDescent="0.25">
      <c r="A51" s="31" t="s">
        <v>78</v>
      </c>
      <c r="B51" s="31" t="s">
        <v>36</v>
      </c>
      <c r="C51" s="31" t="s">
        <v>3</v>
      </c>
      <c r="D51" s="31" t="s">
        <v>79</v>
      </c>
      <c r="E51" s="24" t="s">
        <v>80</v>
      </c>
      <c r="F51" s="28">
        <v>100000</v>
      </c>
      <c r="G51" s="5"/>
      <c r="H51" s="5">
        <v>100</v>
      </c>
      <c r="I51" s="5"/>
      <c r="J51" s="5">
        <v>100</v>
      </c>
    </row>
    <row r="52" spans="1:11" ht="39.75" customHeight="1" x14ac:dyDescent="0.25">
      <c r="A52" s="31" t="s">
        <v>81</v>
      </c>
      <c r="B52" s="31" t="s">
        <v>36</v>
      </c>
      <c r="C52" s="31" t="s">
        <v>3</v>
      </c>
      <c r="D52" s="31" t="s">
        <v>82</v>
      </c>
      <c r="E52" s="24" t="s">
        <v>83</v>
      </c>
      <c r="F52" s="28">
        <v>2000000</v>
      </c>
      <c r="G52" s="5"/>
      <c r="H52" s="5">
        <v>1900</v>
      </c>
      <c r="I52" s="5"/>
      <c r="J52" s="5">
        <v>1900</v>
      </c>
    </row>
    <row r="53" spans="1:11" s="19" customFormat="1" ht="14.25" x14ac:dyDescent="0.2">
      <c r="A53" s="30" t="s">
        <v>84</v>
      </c>
      <c r="B53" s="30" t="s">
        <v>2</v>
      </c>
      <c r="C53" s="30" t="s">
        <v>3</v>
      </c>
      <c r="D53" s="30" t="s">
        <v>4</v>
      </c>
      <c r="E53" s="26" t="s">
        <v>85</v>
      </c>
      <c r="F53" s="27">
        <f>SUM(F54:F72)</f>
        <v>2568000</v>
      </c>
      <c r="G53" s="18"/>
      <c r="H53" s="18">
        <v>977</v>
      </c>
      <c r="I53" s="18"/>
      <c r="J53" s="18">
        <v>1020</v>
      </c>
      <c r="K53" s="20"/>
    </row>
    <row r="54" spans="1:11" ht="64.5" customHeight="1" x14ac:dyDescent="0.25">
      <c r="A54" s="31" t="s">
        <v>86</v>
      </c>
      <c r="B54" s="31" t="s">
        <v>10</v>
      </c>
      <c r="C54" s="31" t="s">
        <v>3</v>
      </c>
      <c r="D54" s="31" t="s">
        <v>87</v>
      </c>
      <c r="E54" s="24" t="s">
        <v>88</v>
      </c>
      <c r="F54" s="28">
        <v>23000</v>
      </c>
      <c r="G54" s="5"/>
      <c r="H54" s="5">
        <v>13</v>
      </c>
      <c r="I54" s="5"/>
      <c r="J54" s="5">
        <v>14</v>
      </c>
    </row>
    <row r="55" spans="1:11" ht="89.25" customHeight="1" x14ac:dyDescent="0.25">
      <c r="A55" s="31" t="s">
        <v>89</v>
      </c>
      <c r="B55" s="31" t="s">
        <v>10</v>
      </c>
      <c r="C55" s="31" t="s">
        <v>3</v>
      </c>
      <c r="D55" s="31" t="s">
        <v>87</v>
      </c>
      <c r="E55" s="24" t="s">
        <v>90</v>
      </c>
      <c r="F55" s="28">
        <v>86000</v>
      </c>
      <c r="G55" s="5"/>
      <c r="H55" s="5">
        <v>44</v>
      </c>
      <c r="I55" s="5"/>
      <c r="J55" s="5">
        <v>46</v>
      </c>
    </row>
    <row r="56" spans="1:11" ht="63.75" customHeight="1" x14ac:dyDescent="0.25">
      <c r="A56" s="31" t="s">
        <v>91</v>
      </c>
      <c r="B56" s="31" t="s">
        <v>10</v>
      </c>
      <c r="C56" s="31" t="s">
        <v>3</v>
      </c>
      <c r="D56" s="31" t="s">
        <v>87</v>
      </c>
      <c r="E56" s="24" t="s">
        <v>92</v>
      </c>
      <c r="F56" s="28">
        <v>16000</v>
      </c>
      <c r="G56" s="5"/>
      <c r="H56" s="5">
        <v>10</v>
      </c>
      <c r="I56" s="5"/>
      <c r="J56" s="5">
        <v>10</v>
      </c>
    </row>
    <row r="57" spans="1:11" ht="63.75" customHeight="1" x14ac:dyDescent="0.25">
      <c r="A57" s="31" t="s">
        <v>93</v>
      </c>
      <c r="B57" s="31" t="s">
        <v>10</v>
      </c>
      <c r="C57" s="31" t="s">
        <v>3</v>
      </c>
      <c r="D57" s="31" t="s">
        <v>87</v>
      </c>
      <c r="E57" s="24" t="s">
        <v>94</v>
      </c>
      <c r="F57" s="28">
        <v>4000</v>
      </c>
      <c r="G57" s="5"/>
      <c r="H57" s="5">
        <v>3</v>
      </c>
      <c r="I57" s="5"/>
      <c r="J57" s="5">
        <v>3</v>
      </c>
    </row>
    <row r="58" spans="1:11" ht="63.75" customHeight="1" x14ac:dyDescent="0.25">
      <c r="A58" s="31" t="s">
        <v>168</v>
      </c>
      <c r="B58" s="31" t="s">
        <v>10</v>
      </c>
      <c r="C58" s="31" t="s">
        <v>3</v>
      </c>
      <c r="D58" s="31" t="s">
        <v>87</v>
      </c>
      <c r="E58" s="32" t="s">
        <v>170</v>
      </c>
      <c r="F58" s="28">
        <v>5000</v>
      </c>
      <c r="G58" s="5"/>
      <c r="H58" s="5"/>
      <c r="I58" s="5"/>
      <c r="J58" s="5"/>
    </row>
    <row r="59" spans="1:11" ht="60" x14ac:dyDescent="0.25">
      <c r="A59" s="31" t="s">
        <v>95</v>
      </c>
      <c r="B59" s="31" t="s">
        <v>10</v>
      </c>
      <c r="C59" s="31" t="s">
        <v>3</v>
      </c>
      <c r="D59" s="31" t="s">
        <v>87</v>
      </c>
      <c r="E59" s="24" t="s">
        <v>96</v>
      </c>
      <c r="F59" s="28">
        <v>14000</v>
      </c>
      <c r="G59" s="5"/>
      <c r="H59" s="5">
        <v>100</v>
      </c>
      <c r="I59" s="5"/>
      <c r="J59" s="5">
        <v>105</v>
      </c>
    </row>
    <row r="60" spans="1:11" ht="96" x14ac:dyDescent="0.25">
      <c r="A60" s="31" t="s">
        <v>97</v>
      </c>
      <c r="B60" s="31" t="s">
        <v>10</v>
      </c>
      <c r="C60" s="31" t="s">
        <v>3</v>
      </c>
      <c r="D60" s="31" t="s">
        <v>87</v>
      </c>
      <c r="E60" s="24" t="s">
        <v>98</v>
      </c>
      <c r="F60" s="28">
        <v>4000</v>
      </c>
      <c r="G60" s="5"/>
      <c r="H60" s="5">
        <v>4</v>
      </c>
      <c r="I60" s="5"/>
      <c r="J60" s="5">
        <v>4</v>
      </c>
    </row>
    <row r="61" spans="1:11" ht="72" x14ac:dyDescent="0.25">
      <c r="A61" s="31" t="s">
        <v>99</v>
      </c>
      <c r="B61" s="31" t="s">
        <v>10</v>
      </c>
      <c r="C61" s="31" t="s">
        <v>3</v>
      </c>
      <c r="D61" s="31" t="s">
        <v>87</v>
      </c>
      <c r="E61" s="24" t="s">
        <v>100</v>
      </c>
      <c r="F61" s="28">
        <v>9000</v>
      </c>
      <c r="G61" s="5"/>
      <c r="H61" s="5">
        <v>1</v>
      </c>
      <c r="I61" s="5"/>
      <c r="J61" s="5">
        <v>1</v>
      </c>
    </row>
    <row r="62" spans="1:11" ht="60" x14ac:dyDescent="0.25">
      <c r="A62" s="31" t="s">
        <v>101</v>
      </c>
      <c r="B62" s="31" t="s">
        <v>10</v>
      </c>
      <c r="C62" s="31" t="s">
        <v>3</v>
      </c>
      <c r="D62" s="31" t="s">
        <v>87</v>
      </c>
      <c r="E62" s="24" t="s">
        <v>102</v>
      </c>
      <c r="F62" s="28">
        <v>65000</v>
      </c>
      <c r="G62" s="5"/>
      <c r="H62" s="5">
        <v>36</v>
      </c>
      <c r="I62" s="5"/>
      <c r="J62" s="5">
        <v>38</v>
      </c>
    </row>
    <row r="63" spans="1:11" ht="72" x14ac:dyDescent="0.25">
      <c r="A63" s="31" t="s">
        <v>103</v>
      </c>
      <c r="B63" s="31" t="s">
        <v>10</v>
      </c>
      <c r="C63" s="31" t="s">
        <v>3</v>
      </c>
      <c r="D63" s="31" t="s">
        <v>87</v>
      </c>
      <c r="E63" s="24" t="s">
        <v>104</v>
      </c>
      <c r="F63" s="28">
        <v>320000</v>
      </c>
      <c r="G63" s="5"/>
      <c r="H63" s="5">
        <v>115</v>
      </c>
      <c r="I63" s="5"/>
      <c r="J63" s="5">
        <v>120</v>
      </c>
    </row>
    <row r="64" spans="1:11" ht="48" x14ac:dyDescent="0.25">
      <c r="A64" s="31" t="s">
        <v>105</v>
      </c>
      <c r="B64" s="31" t="s">
        <v>31</v>
      </c>
      <c r="C64" s="31" t="s">
        <v>3</v>
      </c>
      <c r="D64" s="31" t="s">
        <v>87</v>
      </c>
      <c r="E64" s="24" t="s">
        <v>106</v>
      </c>
      <c r="F64" s="28">
        <v>1000</v>
      </c>
      <c r="G64" s="5"/>
      <c r="H64" s="5">
        <v>2</v>
      </c>
      <c r="I64" s="5"/>
      <c r="J64" s="5">
        <v>2</v>
      </c>
    </row>
    <row r="65" spans="1:11" ht="65.25" customHeight="1" x14ac:dyDescent="0.25">
      <c r="A65" s="31" t="s">
        <v>107</v>
      </c>
      <c r="B65" s="31" t="s">
        <v>36</v>
      </c>
      <c r="C65" s="31" t="s">
        <v>3</v>
      </c>
      <c r="D65" s="31" t="s">
        <v>87</v>
      </c>
      <c r="E65" s="24" t="s">
        <v>108</v>
      </c>
      <c r="F65" s="28">
        <v>445000</v>
      </c>
      <c r="G65" s="5"/>
      <c r="H65" s="5">
        <v>2</v>
      </c>
      <c r="I65" s="5"/>
      <c r="J65" s="5">
        <v>2</v>
      </c>
    </row>
    <row r="66" spans="1:11" ht="60" x14ac:dyDescent="0.25">
      <c r="A66" s="31" t="s">
        <v>109</v>
      </c>
      <c r="B66" s="31" t="s">
        <v>36</v>
      </c>
      <c r="C66" s="31" t="s">
        <v>3</v>
      </c>
      <c r="D66" s="31" t="s">
        <v>87</v>
      </c>
      <c r="E66" s="24" t="s">
        <v>110</v>
      </c>
      <c r="F66" s="28">
        <v>545000</v>
      </c>
      <c r="G66" s="5"/>
      <c r="H66" s="5">
        <v>6</v>
      </c>
      <c r="I66" s="5"/>
      <c r="J66" s="5">
        <v>6</v>
      </c>
    </row>
    <row r="67" spans="1:11" ht="36" x14ac:dyDescent="0.25">
      <c r="A67" s="31" t="s">
        <v>155</v>
      </c>
      <c r="B67" s="31" t="s">
        <v>36</v>
      </c>
      <c r="C67" s="31" t="s">
        <v>3</v>
      </c>
      <c r="D67" s="31" t="s">
        <v>87</v>
      </c>
      <c r="E67" s="24" t="s">
        <v>156</v>
      </c>
      <c r="F67" s="28">
        <v>26000</v>
      </c>
      <c r="G67" s="5"/>
      <c r="H67" s="5"/>
      <c r="I67" s="5"/>
      <c r="J67" s="5"/>
    </row>
    <row r="68" spans="1:11" ht="52.7" customHeight="1" x14ac:dyDescent="0.25">
      <c r="A68" s="31" t="s">
        <v>111</v>
      </c>
      <c r="B68" s="31" t="s">
        <v>36</v>
      </c>
      <c r="C68" s="31" t="s">
        <v>3</v>
      </c>
      <c r="D68" s="31" t="s">
        <v>87</v>
      </c>
      <c r="E68" s="24" t="s">
        <v>112</v>
      </c>
      <c r="F68" s="28">
        <v>1000</v>
      </c>
      <c r="G68" s="5"/>
      <c r="H68" s="5">
        <v>56</v>
      </c>
      <c r="I68" s="5"/>
      <c r="J68" s="5">
        <v>58</v>
      </c>
    </row>
    <row r="69" spans="1:11" ht="113.45" customHeight="1" x14ac:dyDescent="0.25">
      <c r="A69" s="31" t="s">
        <v>157</v>
      </c>
      <c r="B69" s="31" t="s">
        <v>36</v>
      </c>
      <c r="C69" s="31" t="s">
        <v>3</v>
      </c>
      <c r="D69" s="31" t="s">
        <v>87</v>
      </c>
      <c r="E69" s="24" t="s">
        <v>158</v>
      </c>
      <c r="F69" s="28">
        <v>38000</v>
      </c>
      <c r="G69" s="5"/>
      <c r="H69" s="5">
        <v>24</v>
      </c>
      <c r="I69" s="5"/>
      <c r="J69" s="5">
        <v>25</v>
      </c>
    </row>
    <row r="70" spans="1:11" ht="50.25" customHeight="1" x14ac:dyDescent="0.25">
      <c r="A70" s="31" t="s">
        <v>169</v>
      </c>
      <c r="B70" s="31" t="s">
        <v>10</v>
      </c>
      <c r="C70" s="31" t="s">
        <v>3</v>
      </c>
      <c r="D70" s="31" t="s">
        <v>87</v>
      </c>
      <c r="E70" s="32" t="s">
        <v>171</v>
      </c>
      <c r="F70" s="28">
        <v>7000</v>
      </c>
      <c r="G70" s="5"/>
      <c r="H70" s="5"/>
      <c r="I70" s="5"/>
      <c r="J70" s="5"/>
    </row>
    <row r="71" spans="1:11" ht="135.19999999999999" customHeight="1" x14ac:dyDescent="0.25">
      <c r="A71" s="31" t="s">
        <v>113</v>
      </c>
      <c r="B71" s="31" t="s">
        <v>10</v>
      </c>
      <c r="C71" s="31" t="s">
        <v>3</v>
      </c>
      <c r="D71" s="31" t="s">
        <v>87</v>
      </c>
      <c r="E71" s="35" t="s">
        <v>215</v>
      </c>
      <c r="F71" s="28">
        <v>880000</v>
      </c>
      <c r="G71" s="5"/>
      <c r="H71" s="5">
        <v>455</v>
      </c>
      <c r="I71" s="5"/>
      <c r="J71" s="5">
        <v>475</v>
      </c>
    </row>
    <row r="72" spans="1:11" ht="38.25" customHeight="1" x14ac:dyDescent="0.25">
      <c r="A72" s="31" t="s">
        <v>114</v>
      </c>
      <c r="B72" s="31" t="s">
        <v>10</v>
      </c>
      <c r="C72" s="31" t="s">
        <v>3</v>
      </c>
      <c r="D72" s="31" t="s">
        <v>87</v>
      </c>
      <c r="E72" s="24" t="s">
        <v>216</v>
      </c>
      <c r="F72" s="28">
        <v>79000</v>
      </c>
      <c r="G72" s="5"/>
      <c r="H72" s="5">
        <v>36</v>
      </c>
      <c r="I72" s="5"/>
      <c r="J72" s="5">
        <v>38</v>
      </c>
    </row>
    <row r="73" spans="1:11" s="19" customFormat="1" ht="14.25" x14ac:dyDescent="0.2">
      <c r="A73" s="30" t="s">
        <v>115</v>
      </c>
      <c r="B73" s="30" t="s">
        <v>2</v>
      </c>
      <c r="C73" s="30" t="s">
        <v>3</v>
      </c>
      <c r="D73" s="30" t="s">
        <v>4</v>
      </c>
      <c r="E73" s="26" t="s">
        <v>116</v>
      </c>
      <c r="F73" s="27">
        <f>F74+F75+F76</f>
        <v>34800000</v>
      </c>
      <c r="G73" s="18"/>
      <c r="H73" s="18">
        <v>7286</v>
      </c>
      <c r="I73" s="18"/>
      <c r="J73" s="18">
        <v>7286</v>
      </c>
      <c r="K73" s="20"/>
    </row>
    <row r="74" spans="1:11" s="19" customFormat="1" ht="17.850000000000001" hidden="1" customHeight="1" x14ac:dyDescent="0.25">
      <c r="A74" s="37" t="s">
        <v>159</v>
      </c>
      <c r="B74" s="33" t="s">
        <v>36</v>
      </c>
      <c r="C74" s="33" t="s">
        <v>3</v>
      </c>
      <c r="D74" s="33" t="s">
        <v>160</v>
      </c>
      <c r="E74" s="32" t="s">
        <v>161</v>
      </c>
      <c r="F74" s="28">
        <v>27700000</v>
      </c>
      <c r="G74" s="18"/>
      <c r="H74" s="18"/>
      <c r="I74" s="18"/>
      <c r="J74" s="18"/>
      <c r="K74" s="20"/>
    </row>
    <row r="75" spans="1:11" ht="16.149999999999999" hidden="1" customHeight="1" x14ac:dyDescent="0.25">
      <c r="A75" s="31" t="s">
        <v>117</v>
      </c>
      <c r="B75" s="31" t="s">
        <v>36</v>
      </c>
      <c r="C75" s="31" t="s">
        <v>3</v>
      </c>
      <c r="D75" s="31" t="s">
        <v>118</v>
      </c>
      <c r="E75" s="24" t="s">
        <v>119</v>
      </c>
      <c r="F75" s="28">
        <v>2500000</v>
      </c>
      <c r="G75" s="5"/>
      <c r="H75" s="5">
        <v>4986</v>
      </c>
      <c r="I75" s="5"/>
      <c r="J75" s="5">
        <v>4986</v>
      </c>
    </row>
    <row r="76" spans="1:11" ht="30.95" hidden="1" customHeight="1" x14ac:dyDescent="0.25">
      <c r="A76" s="31" t="s">
        <v>120</v>
      </c>
      <c r="B76" s="31" t="s">
        <v>36</v>
      </c>
      <c r="C76" s="31" t="s">
        <v>3</v>
      </c>
      <c r="D76" s="31" t="s">
        <v>118</v>
      </c>
      <c r="E76" s="24" t="s">
        <v>121</v>
      </c>
      <c r="F76" s="28">
        <v>4600000</v>
      </c>
      <c r="G76" s="5"/>
      <c r="H76" s="5">
        <v>2300</v>
      </c>
      <c r="I76" s="5"/>
      <c r="J76" s="5">
        <v>2300</v>
      </c>
    </row>
    <row r="77" spans="1:11" s="19" customFormat="1" ht="14.25" x14ac:dyDescent="0.2">
      <c r="A77" s="30" t="s">
        <v>122</v>
      </c>
      <c r="B77" s="30" t="s">
        <v>2</v>
      </c>
      <c r="C77" s="30" t="s">
        <v>3</v>
      </c>
      <c r="D77" s="30" t="s">
        <v>4</v>
      </c>
      <c r="E77" s="26" t="s">
        <v>123</v>
      </c>
      <c r="F77" s="27">
        <f>F78</f>
        <v>2034813650.0299997</v>
      </c>
      <c r="G77" s="18"/>
      <c r="H77" s="18">
        <v>885541.5</v>
      </c>
      <c r="I77" s="18"/>
      <c r="J77" s="18">
        <v>881551.96</v>
      </c>
      <c r="K77" s="20"/>
    </row>
    <row r="78" spans="1:11" s="19" customFormat="1" ht="24" x14ac:dyDescent="0.2">
      <c r="A78" s="30" t="s">
        <v>124</v>
      </c>
      <c r="B78" s="30" t="s">
        <v>2</v>
      </c>
      <c r="C78" s="30" t="s">
        <v>3</v>
      </c>
      <c r="D78" s="30" t="s">
        <v>4</v>
      </c>
      <c r="E78" s="26" t="s">
        <v>125</v>
      </c>
      <c r="F78" s="27">
        <f>SUM(F79:F123)</f>
        <v>2034813650.0299997</v>
      </c>
      <c r="G78" s="18"/>
      <c r="H78" s="18">
        <v>885541.5</v>
      </c>
      <c r="I78" s="18"/>
      <c r="J78" s="18">
        <v>881551.96</v>
      </c>
      <c r="K78" s="20"/>
    </row>
    <row r="79" spans="1:11" ht="36" x14ac:dyDescent="0.25">
      <c r="A79" s="31" t="s">
        <v>126</v>
      </c>
      <c r="B79" s="31" t="s">
        <v>36</v>
      </c>
      <c r="C79" s="31" t="s">
        <v>3</v>
      </c>
      <c r="D79" s="31" t="s">
        <v>118</v>
      </c>
      <c r="E79" s="42" t="s">
        <v>127</v>
      </c>
      <c r="F79" s="28">
        <v>49379000</v>
      </c>
      <c r="G79" s="5"/>
      <c r="H79" s="5">
        <v>49379</v>
      </c>
      <c r="I79" s="5"/>
      <c r="J79" s="5">
        <v>49379</v>
      </c>
    </row>
    <row r="80" spans="1:11" ht="28.5" customHeight="1" x14ac:dyDescent="0.25">
      <c r="A80" s="31" t="s">
        <v>128</v>
      </c>
      <c r="B80" s="31" t="s">
        <v>36</v>
      </c>
      <c r="C80" s="31" t="s">
        <v>3</v>
      </c>
      <c r="D80" s="31" t="s">
        <v>118</v>
      </c>
      <c r="E80" s="42" t="s">
        <v>129</v>
      </c>
      <c r="F80" s="28">
        <v>2455600</v>
      </c>
      <c r="G80" s="5"/>
      <c r="H80" s="5">
        <v>2455.6</v>
      </c>
      <c r="I80" s="5"/>
      <c r="J80" s="5">
        <v>2455.6</v>
      </c>
    </row>
    <row r="81" spans="1:13" ht="39" customHeight="1" x14ac:dyDescent="0.25">
      <c r="A81" s="31" t="s">
        <v>173</v>
      </c>
      <c r="B81" s="31" t="s">
        <v>36</v>
      </c>
      <c r="C81" s="31" t="s">
        <v>3</v>
      </c>
      <c r="D81" s="31" t="s">
        <v>118</v>
      </c>
      <c r="E81" s="42" t="s">
        <v>187</v>
      </c>
      <c r="F81" s="34">
        <v>124001772</v>
      </c>
      <c r="G81" s="5"/>
      <c r="H81" s="5"/>
      <c r="I81" s="5"/>
      <c r="J81" s="5"/>
    </row>
    <row r="82" spans="1:13" ht="28.5" customHeight="1" x14ac:dyDescent="0.25">
      <c r="A82" s="31" t="s">
        <v>192</v>
      </c>
      <c r="B82" s="31" t="s">
        <v>36</v>
      </c>
      <c r="C82" s="31" t="s">
        <v>3</v>
      </c>
      <c r="D82" s="31" t="s">
        <v>118</v>
      </c>
      <c r="E82" s="42" t="s">
        <v>217</v>
      </c>
      <c r="F82" s="34">
        <v>0</v>
      </c>
      <c r="G82" s="5"/>
      <c r="H82" s="5"/>
      <c r="I82" s="5"/>
      <c r="J82" s="5"/>
    </row>
    <row r="83" spans="1:13" ht="40.35" customHeight="1" x14ac:dyDescent="0.25">
      <c r="A83" s="31" t="s">
        <v>200</v>
      </c>
      <c r="B83" s="31" t="s">
        <v>36</v>
      </c>
      <c r="C83" s="31" t="s">
        <v>3</v>
      </c>
      <c r="D83" s="31" t="s">
        <v>118</v>
      </c>
      <c r="E83" s="42" t="s">
        <v>218</v>
      </c>
      <c r="F83" s="34">
        <v>9515000</v>
      </c>
      <c r="G83" s="5"/>
      <c r="H83" s="5"/>
      <c r="I83" s="5"/>
      <c r="J83" s="5"/>
    </row>
    <row r="84" spans="1:13" ht="54.75" customHeight="1" x14ac:dyDescent="0.25">
      <c r="A84" s="31" t="s">
        <v>193</v>
      </c>
      <c r="B84" s="31" t="s">
        <v>36</v>
      </c>
      <c r="C84" s="31" t="s">
        <v>3</v>
      </c>
      <c r="D84" s="31" t="s">
        <v>118</v>
      </c>
      <c r="E84" s="42" t="s">
        <v>219</v>
      </c>
      <c r="F84" s="34">
        <v>26791770</v>
      </c>
      <c r="G84" s="5"/>
      <c r="H84" s="5"/>
      <c r="I84" s="5"/>
      <c r="J84" s="5"/>
    </row>
    <row r="85" spans="1:13" ht="54.75" customHeight="1" x14ac:dyDescent="0.25">
      <c r="A85" s="31" t="s">
        <v>201</v>
      </c>
      <c r="B85" s="31" t="s">
        <v>36</v>
      </c>
      <c r="C85" s="31" t="s">
        <v>3</v>
      </c>
      <c r="D85" s="31" t="s">
        <v>118</v>
      </c>
      <c r="E85" s="42" t="s">
        <v>220</v>
      </c>
      <c r="F85" s="34">
        <v>0</v>
      </c>
      <c r="G85" s="5"/>
      <c r="H85" s="5"/>
      <c r="I85" s="5"/>
      <c r="J85" s="5"/>
    </row>
    <row r="86" spans="1:13" ht="28.5" customHeight="1" x14ac:dyDescent="0.25">
      <c r="A86" s="31" t="s">
        <v>199</v>
      </c>
      <c r="B86" s="31" t="s">
        <v>36</v>
      </c>
      <c r="C86" s="31" t="s">
        <v>3</v>
      </c>
      <c r="D86" s="31" t="s">
        <v>118</v>
      </c>
      <c r="E86" s="42" t="s">
        <v>221</v>
      </c>
      <c r="F86" s="34">
        <v>17268469.390000001</v>
      </c>
      <c r="G86" s="5"/>
      <c r="H86" s="5"/>
      <c r="I86" s="5"/>
      <c r="J86" s="5"/>
    </row>
    <row r="87" spans="1:13" ht="28.5" customHeight="1" x14ac:dyDescent="0.25">
      <c r="A87" s="31" t="s">
        <v>198</v>
      </c>
      <c r="B87" s="31" t="s">
        <v>36</v>
      </c>
      <c r="C87" s="31" t="s">
        <v>3</v>
      </c>
      <c r="D87" s="31" t="s">
        <v>118</v>
      </c>
      <c r="E87" s="42" t="s">
        <v>222</v>
      </c>
      <c r="F87" s="34">
        <v>163380620</v>
      </c>
      <c r="G87" s="5"/>
      <c r="H87" s="5"/>
      <c r="I87" s="5"/>
      <c r="J87" s="5"/>
    </row>
    <row r="88" spans="1:13" ht="37.15" customHeight="1" x14ac:dyDescent="0.25">
      <c r="A88" s="31" t="s">
        <v>194</v>
      </c>
      <c r="B88" s="31" t="s">
        <v>36</v>
      </c>
      <c r="C88" s="31" t="s">
        <v>3</v>
      </c>
      <c r="D88" s="31" t="s">
        <v>118</v>
      </c>
      <c r="E88" s="42" t="s">
        <v>223</v>
      </c>
      <c r="F88" s="34">
        <v>250000</v>
      </c>
      <c r="G88" s="5"/>
      <c r="H88" s="5"/>
      <c r="I88" s="5"/>
      <c r="J88" s="5"/>
    </row>
    <row r="89" spans="1:13" ht="37.15" customHeight="1" x14ac:dyDescent="0.25">
      <c r="A89" s="31" t="s">
        <v>202</v>
      </c>
      <c r="B89" s="31" t="s">
        <v>36</v>
      </c>
      <c r="C89" s="31" t="s">
        <v>3</v>
      </c>
      <c r="D89" s="31" t="s">
        <v>118</v>
      </c>
      <c r="E89" s="42" t="s">
        <v>224</v>
      </c>
      <c r="F89" s="34">
        <v>1020477.81</v>
      </c>
      <c r="G89" s="5"/>
      <c r="H89" s="5"/>
      <c r="I89" s="5"/>
      <c r="J89" s="5"/>
    </row>
    <row r="90" spans="1:13" ht="28.5" customHeight="1" x14ac:dyDescent="0.25">
      <c r="A90" s="31" t="s">
        <v>197</v>
      </c>
      <c r="B90" s="31" t="s">
        <v>36</v>
      </c>
      <c r="C90" s="31" t="s">
        <v>3</v>
      </c>
      <c r="D90" s="31" t="s">
        <v>118</v>
      </c>
      <c r="E90" s="42" t="s">
        <v>225</v>
      </c>
      <c r="F90" s="34">
        <v>265699.71000000002</v>
      </c>
      <c r="G90" s="5"/>
      <c r="H90" s="5"/>
      <c r="I90" s="5"/>
      <c r="J90" s="5"/>
    </row>
    <row r="91" spans="1:13" ht="28.5" customHeight="1" x14ac:dyDescent="0.25">
      <c r="A91" s="31" t="s">
        <v>195</v>
      </c>
      <c r="B91" s="31" t="s">
        <v>36</v>
      </c>
      <c r="C91" s="31" t="s">
        <v>3</v>
      </c>
      <c r="D91" s="31" t="s">
        <v>118</v>
      </c>
      <c r="E91" s="42" t="s">
        <v>226</v>
      </c>
      <c r="F91" s="34">
        <v>7913765.1900000004</v>
      </c>
      <c r="G91" s="5"/>
      <c r="H91" s="5"/>
      <c r="I91" s="5"/>
      <c r="J91" s="5"/>
    </row>
    <row r="92" spans="1:13" ht="24" x14ac:dyDescent="0.25">
      <c r="A92" s="31" t="s">
        <v>174</v>
      </c>
      <c r="B92" s="31" t="s">
        <v>36</v>
      </c>
      <c r="C92" s="31" t="s">
        <v>3</v>
      </c>
      <c r="D92" s="31" t="s">
        <v>118</v>
      </c>
      <c r="E92" s="42" t="s">
        <v>227</v>
      </c>
      <c r="F92" s="34">
        <v>49565436.409999996</v>
      </c>
      <c r="G92" s="5"/>
      <c r="H92" s="5"/>
      <c r="I92" s="5"/>
      <c r="J92" s="5"/>
    </row>
    <row r="93" spans="1:13" ht="24" x14ac:dyDescent="0.25">
      <c r="A93" s="31" t="s">
        <v>196</v>
      </c>
      <c r="B93" s="31" t="s">
        <v>36</v>
      </c>
      <c r="C93" s="31" t="s">
        <v>3</v>
      </c>
      <c r="D93" s="31" t="s">
        <v>118</v>
      </c>
      <c r="E93" s="42" t="s">
        <v>228</v>
      </c>
      <c r="F93" s="34">
        <v>0</v>
      </c>
      <c r="G93" s="5"/>
      <c r="H93" s="5"/>
      <c r="I93" s="5"/>
      <c r="J93" s="5"/>
    </row>
    <row r="94" spans="1:13" ht="48" x14ac:dyDescent="0.25">
      <c r="A94" s="31" t="s">
        <v>207</v>
      </c>
      <c r="B94" s="31" t="s">
        <v>36</v>
      </c>
      <c r="C94" s="31" t="s">
        <v>3</v>
      </c>
      <c r="D94" s="31" t="s">
        <v>118</v>
      </c>
      <c r="E94" s="42" t="s">
        <v>229</v>
      </c>
      <c r="F94" s="34">
        <v>297941219.44999999</v>
      </c>
      <c r="G94" s="5"/>
      <c r="H94" s="5"/>
      <c r="I94" s="5"/>
      <c r="J94" s="5"/>
      <c r="M94" s="36"/>
    </row>
    <row r="95" spans="1:13" ht="60" x14ac:dyDescent="0.25">
      <c r="A95" s="31" t="s">
        <v>130</v>
      </c>
      <c r="B95" s="31" t="s">
        <v>36</v>
      </c>
      <c r="C95" s="31" t="s">
        <v>180</v>
      </c>
      <c r="D95" s="31" t="s">
        <v>118</v>
      </c>
      <c r="E95" s="43" t="s">
        <v>230</v>
      </c>
      <c r="F95" s="34">
        <v>14680100</v>
      </c>
      <c r="G95" s="5"/>
      <c r="H95" s="5"/>
      <c r="I95" s="5"/>
      <c r="J95" s="5"/>
    </row>
    <row r="96" spans="1:13" ht="62.25" customHeight="1" x14ac:dyDescent="0.25">
      <c r="A96" s="31" t="s">
        <v>130</v>
      </c>
      <c r="B96" s="31" t="s">
        <v>36</v>
      </c>
      <c r="C96" s="31" t="s">
        <v>179</v>
      </c>
      <c r="D96" s="31" t="s">
        <v>118</v>
      </c>
      <c r="E96" s="42" t="s">
        <v>188</v>
      </c>
      <c r="F96" s="34">
        <v>27429760</v>
      </c>
      <c r="G96" s="5"/>
      <c r="H96" s="5"/>
      <c r="I96" s="5"/>
      <c r="J96" s="5"/>
    </row>
    <row r="97" spans="1:10" ht="48" x14ac:dyDescent="0.25">
      <c r="A97" s="31" t="s">
        <v>130</v>
      </c>
      <c r="B97" s="31" t="s">
        <v>36</v>
      </c>
      <c r="C97" s="31" t="s">
        <v>131</v>
      </c>
      <c r="D97" s="31" t="s">
        <v>118</v>
      </c>
      <c r="E97" s="42" t="s">
        <v>189</v>
      </c>
      <c r="F97" s="34">
        <v>5547197</v>
      </c>
      <c r="G97" s="5"/>
      <c r="H97" s="5">
        <v>4017.3</v>
      </c>
      <c r="I97" s="5"/>
      <c r="J97" s="5">
        <v>4017.3</v>
      </c>
    </row>
    <row r="98" spans="1:10" ht="87.95" customHeight="1" x14ac:dyDescent="0.25">
      <c r="A98" s="31" t="s">
        <v>130</v>
      </c>
      <c r="B98" s="31" t="s">
        <v>36</v>
      </c>
      <c r="C98" s="31" t="s">
        <v>132</v>
      </c>
      <c r="D98" s="31" t="s">
        <v>118</v>
      </c>
      <c r="E98" s="42" t="s">
        <v>231</v>
      </c>
      <c r="F98" s="34">
        <v>524000.66</v>
      </c>
      <c r="G98" s="5"/>
      <c r="H98" s="5">
        <v>294.99</v>
      </c>
      <c r="I98" s="5"/>
      <c r="J98" s="5">
        <v>294.99</v>
      </c>
    </row>
    <row r="99" spans="1:10" ht="54" customHeight="1" x14ac:dyDescent="0.25">
      <c r="A99" s="31" t="s">
        <v>130</v>
      </c>
      <c r="B99" s="31" t="s">
        <v>36</v>
      </c>
      <c r="C99" s="31" t="s">
        <v>175</v>
      </c>
      <c r="D99" s="31" t="s">
        <v>118</v>
      </c>
      <c r="E99" s="42" t="s">
        <v>232</v>
      </c>
      <c r="F99" s="34">
        <v>546313.27</v>
      </c>
      <c r="G99" s="5"/>
      <c r="H99" s="5"/>
      <c r="I99" s="5"/>
      <c r="J99" s="5"/>
    </row>
    <row r="100" spans="1:10" ht="75" customHeight="1" x14ac:dyDescent="0.25">
      <c r="A100" s="31" t="s">
        <v>130</v>
      </c>
      <c r="B100" s="31" t="s">
        <v>36</v>
      </c>
      <c r="C100" s="31" t="s">
        <v>149</v>
      </c>
      <c r="D100" s="31" t="s">
        <v>118</v>
      </c>
      <c r="E100" s="42" t="s">
        <v>190</v>
      </c>
      <c r="F100" s="34">
        <v>1112800</v>
      </c>
      <c r="G100" s="5"/>
      <c r="H100" s="5"/>
      <c r="I100" s="5"/>
      <c r="J100" s="5"/>
    </row>
    <row r="101" spans="1:10" ht="40.5" customHeight="1" x14ac:dyDescent="0.25">
      <c r="A101" s="31" t="s">
        <v>130</v>
      </c>
      <c r="B101" s="31" t="s">
        <v>36</v>
      </c>
      <c r="C101" s="31" t="s">
        <v>178</v>
      </c>
      <c r="D101" s="31" t="s">
        <v>118</v>
      </c>
      <c r="E101" s="42" t="s">
        <v>191</v>
      </c>
      <c r="F101" s="34">
        <v>5889380.1100000003</v>
      </c>
      <c r="G101" s="5"/>
      <c r="H101" s="5"/>
      <c r="I101" s="5"/>
      <c r="J101" s="5"/>
    </row>
    <row r="102" spans="1:10" ht="53.25" customHeight="1" x14ac:dyDescent="0.25">
      <c r="A102" s="31" t="s">
        <v>130</v>
      </c>
      <c r="B102" s="31" t="s">
        <v>36</v>
      </c>
      <c r="C102" s="31" t="s">
        <v>150</v>
      </c>
      <c r="D102" s="31" t="s">
        <v>118</v>
      </c>
      <c r="E102" s="42" t="s">
        <v>233</v>
      </c>
      <c r="F102" s="34">
        <v>6421479.4000000004</v>
      </c>
      <c r="G102" s="5"/>
      <c r="H102" s="5"/>
      <c r="I102" s="5"/>
      <c r="J102" s="5"/>
    </row>
    <row r="103" spans="1:10" ht="64.5" customHeight="1" x14ac:dyDescent="0.25">
      <c r="A103" s="31" t="s">
        <v>130</v>
      </c>
      <c r="B103" s="31" t="s">
        <v>36</v>
      </c>
      <c r="C103" s="31" t="s">
        <v>186</v>
      </c>
      <c r="D103" s="31" t="s">
        <v>118</v>
      </c>
      <c r="E103" s="42" t="s">
        <v>234</v>
      </c>
      <c r="F103" s="34">
        <v>0</v>
      </c>
      <c r="G103" s="5"/>
      <c r="H103" s="5"/>
      <c r="I103" s="5"/>
      <c r="J103" s="5"/>
    </row>
    <row r="104" spans="1:10" ht="80.25" customHeight="1" x14ac:dyDescent="0.25">
      <c r="A104" s="31" t="s">
        <v>130</v>
      </c>
      <c r="B104" s="31" t="s">
        <v>36</v>
      </c>
      <c r="C104" s="31" t="s">
        <v>176</v>
      </c>
      <c r="D104" s="31" t="s">
        <v>118</v>
      </c>
      <c r="E104" s="42" t="s">
        <v>177</v>
      </c>
      <c r="F104" s="34">
        <v>305359819.42000002</v>
      </c>
      <c r="G104" s="5"/>
      <c r="H104" s="5"/>
      <c r="I104" s="5"/>
      <c r="J104" s="5"/>
    </row>
    <row r="105" spans="1:10" ht="102.95" customHeight="1" x14ac:dyDescent="0.25">
      <c r="A105" s="31" t="s">
        <v>133</v>
      </c>
      <c r="B105" s="31" t="s">
        <v>36</v>
      </c>
      <c r="C105" s="31" t="s">
        <v>134</v>
      </c>
      <c r="D105" s="31" t="s">
        <v>118</v>
      </c>
      <c r="E105" s="42" t="s">
        <v>235</v>
      </c>
      <c r="F105" s="28">
        <v>432377199.30000001</v>
      </c>
      <c r="G105" s="5"/>
      <c r="H105" s="5">
        <v>433992.18</v>
      </c>
      <c r="I105" s="5"/>
      <c r="J105" s="5">
        <v>434359.17</v>
      </c>
    </row>
    <row r="106" spans="1:10" ht="103.5" customHeight="1" x14ac:dyDescent="0.25">
      <c r="A106" s="31" t="s">
        <v>133</v>
      </c>
      <c r="B106" s="31" t="s">
        <v>36</v>
      </c>
      <c r="C106" s="31" t="s">
        <v>185</v>
      </c>
      <c r="D106" s="31" t="s">
        <v>118</v>
      </c>
      <c r="E106" s="42" t="s">
        <v>236</v>
      </c>
      <c r="F106" s="28">
        <v>78312.22</v>
      </c>
      <c r="G106" s="5"/>
      <c r="H106" s="5"/>
      <c r="I106" s="5"/>
      <c r="J106" s="5"/>
    </row>
    <row r="107" spans="1:10" ht="77.25" customHeight="1" x14ac:dyDescent="0.25">
      <c r="A107" s="31" t="s">
        <v>133</v>
      </c>
      <c r="B107" s="31" t="s">
        <v>36</v>
      </c>
      <c r="C107" s="31" t="s">
        <v>135</v>
      </c>
      <c r="D107" s="31" t="s">
        <v>118</v>
      </c>
      <c r="E107" s="42" t="s">
        <v>237</v>
      </c>
      <c r="F107" s="28">
        <v>321168629.89999998</v>
      </c>
      <c r="G107" s="5"/>
      <c r="H107" s="5">
        <v>309230.74</v>
      </c>
      <c r="I107" s="5"/>
      <c r="J107" s="5">
        <v>309230.74</v>
      </c>
    </row>
    <row r="108" spans="1:10" ht="85.5" customHeight="1" x14ac:dyDescent="0.25">
      <c r="A108" s="31" t="s">
        <v>133</v>
      </c>
      <c r="B108" s="31" t="s">
        <v>36</v>
      </c>
      <c r="C108" s="31" t="s">
        <v>136</v>
      </c>
      <c r="D108" s="31" t="s">
        <v>118</v>
      </c>
      <c r="E108" s="42" t="s">
        <v>238</v>
      </c>
      <c r="F108" s="28">
        <v>12390874.779999999</v>
      </c>
      <c r="G108" s="5"/>
      <c r="H108" s="5">
        <v>8684.2800000000007</v>
      </c>
      <c r="I108" s="5"/>
      <c r="J108" s="5">
        <v>8684.2800000000007</v>
      </c>
    </row>
    <row r="109" spans="1:10" ht="60" x14ac:dyDescent="0.25">
      <c r="A109" s="31" t="s">
        <v>133</v>
      </c>
      <c r="B109" s="31" t="s">
        <v>36</v>
      </c>
      <c r="C109" s="31" t="s">
        <v>137</v>
      </c>
      <c r="D109" s="31" t="s">
        <v>118</v>
      </c>
      <c r="E109" s="42" t="s">
        <v>239</v>
      </c>
      <c r="F109" s="28">
        <v>1574000</v>
      </c>
      <c r="G109" s="5"/>
      <c r="H109" s="5">
        <v>891.97</v>
      </c>
      <c r="I109" s="5"/>
      <c r="J109" s="5">
        <v>891.97</v>
      </c>
    </row>
    <row r="110" spans="1:10" ht="52.5" customHeight="1" x14ac:dyDescent="0.25">
      <c r="A110" s="31" t="s">
        <v>133</v>
      </c>
      <c r="B110" s="31" t="s">
        <v>36</v>
      </c>
      <c r="C110" s="31" t="s">
        <v>138</v>
      </c>
      <c r="D110" s="31" t="s">
        <v>118</v>
      </c>
      <c r="E110" s="42" t="s">
        <v>240</v>
      </c>
      <c r="F110" s="28">
        <v>1770426.79</v>
      </c>
      <c r="G110" s="5"/>
      <c r="H110" s="5">
        <v>801.02</v>
      </c>
      <c r="I110" s="5"/>
      <c r="J110" s="5">
        <v>802.44</v>
      </c>
    </row>
    <row r="111" spans="1:10" ht="154.5" customHeight="1" x14ac:dyDescent="0.25">
      <c r="A111" s="31" t="s">
        <v>133</v>
      </c>
      <c r="B111" s="31" t="s">
        <v>36</v>
      </c>
      <c r="C111" s="31" t="s">
        <v>139</v>
      </c>
      <c r="D111" s="31" t="s">
        <v>118</v>
      </c>
      <c r="E111" s="42" t="s">
        <v>241</v>
      </c>
      <c r="F111" s="28">
        <v>192950.09</v>
      </c>
      <c r="G111" s="5"/>
      <c r="H111" s="5">
        <v>111.82</v>
      </c>
      <c r="I111" s="5"/>
      <c r="J111" s="5">
        <v>111.82</v>
      </c>
    </row>
    <row r="112" spans="1:10" ht="69" customHeight="1" x14ac:dyDescent="0.25">
      <c r="A112" s="31" t="s">
        <v>133</v>
      </c>
      <c r="B112" s="31" t="s">
        <v>36</v>
      </c>
      <c r="C112" s="31" t="s">
        <v>183</v>
      </c>
      <c r="D112" s="31" t="s">
        <v>118</v>
      </c>
      <c r="E112" s="42" t="s">
        <v>242</v>
      </c>
      <c r="F112" s="28">
        <v>10000</v>
      </c>
      <c r="G112" s="5"/>
      <c r="H112" s="5"/>
      <c r="I112" s="5"/>
      <c r="J112" s="5"/>
    </row>
    <row r="113" spans="1:12" ht="126.75" customHeight="1" x14ac:dyDescent="0.25">
      <c r="A113" s="31" t="s">
        <v>133</v>
      </c>
      <c r="B113" s="31" t="s">
        <v>36</v>
      </c>
      <c r="C113" s="31" t="s">
        <v>140</v>
      </c>
      <c r="D113" s="31" t="s">
        <v>118</v>
      </c>
      <c r="E113" s="42" t="s">
        <v>243</v>
      </c>
      <c r="F113" s="28">
        <v>780847.67</v>
      </c>
      <c r="G113" s="5"/>
      <c r="H113" s="5">
        <v>403.69</v>
      </c>
      <c r="I113" s="5"/>
      <c r="J113" s="5">
        <v>403.69</v>
      </c>
    </row>
    <row r="114" spans="1:12" ht="138.75" customHeight="1" x14ac:dyDescent="0.25">
      <c r="A114" s="31" t="s">
        <v>133</v>
      </c>
      <c r="B114" s="31" t="s">
        <v>36</v>
      </c>
      <c r="C114" s="31" t="s">
        <v>141</v>
      </c>
      <c r="D114" s="31" t="s">
        <v>118</v>
      </c>
      <c r="E114" s="42" t="s">
        <v>244</v>
      </c>
      <c r="F114" s="28">
        <v>61176.5</v>
      </c>
      <c r="G114" s="5"/>
      <c r="H114" s="5">
        <v>90.77</v>
      </c>
      <c r="I114" s="5"/>
      <c r="J114" s="5">
        <v>90.77</v>
      </c>
    </row>
    <row r="115" spans="1:12" ht="78" customHeight="1" x14ac:dyDescent="0.25">
      <c r="A115" s="31" t="s">
        <v>133</v>
      </c>
      <c r="B115" s="31" t="s">
        <v>36</v>
      </c>
      <c r="C115" s="31" t="s">
        <v>184</v>
      </c>
      <c r="D115" s="31" t="s">
        <v>118</v>
      </c>
      <c r="E115" s="42" t="s">
        <v>245</v>
      </c>
      <c r="F115" s="28">
        <v>677098.64</v>
      </c>
      <c r="G115" s="5"/>
      <c r="H115" s="5"/>
      <c r="I115" s="5"/>
      <c r="J115" s="5"/>
    </row>
    <row r="116" spans="1:12" ht="114.75" customHeight="1" x14ac:dyDescent="0.25">
      <c r="A116" s="31" t="s">
        <v>133</v>
      </c>
      <c r="B116" s="31" t="s">
        <v>36</v>
      </c>
      <c r="C116" s="31" t="s">
        <v>142</v>
      </c>
      <c r="D116" s="31" t="s">
        <v>118</v>
      </c>
      <c r="E116" s="42" t="s">
        <v>246</v>
      </c>
      <c r="F116" s="28">
        <v>1457200</v>
      </c>
      <c r="G116" s="5"/>
      <c r="H116" s="5">
        <v>817.8</v>
      </c>
      <c r="I116" s="5"/>
      <c r="J116" s="5">
        <v>817.8</v>
      </c>
    </row>
    <row r="117" spans="1:12" ht="53.25" customHeight="1" x14ac:dyDescent="0.25">
      <c r="A117" s="31" t="s">
        <v>181</v>
      </c>
      <c r="B117" s="31" t="s">
        <v>36</v>
      </c>
      <c r="C117" s="31" t="s">
        <v>3</v>
      </c>
      <c r="D117" s="31" t="s">
        <v>118</v>
      </c>
      <c r="E117" s="42" t="s">
        <v>182</v>
      </c>
      <c r="F117" s="28">
        <v>1477000</v>
      </c>
      <c r="G117" s="5"/>
      <c r="H117" s="5"/>
      <c r="I117" s="5"/>
      <c r="J117" s="5"/>
    </row>
    <row r="118" spans="1:12" ht="51" customHeight="1" x14ac:dyDescent="0.25">
      <c r="A118" s="31" t="s">
        <v>143</v>
      </c>
      <c r="B118" s="31" t="s">
        <v>36</v>
      </c>
      <c r="C118" s="31" t="s">
        <v>3</v>
      </c>
      <c r="D118" s="31" t="s">
        <v>118</v>
      </c>
      <c r="E118" s="42" t="s">
        <v>247</v>
      </c>
      <c r="F118" s="28">
        <v>9400</v>
      </c>
      <c r="G118" s="5"/>
      <c r="H118" s="5">
        <v>4.5999999999999996</v>
      </c>
      <c r="I118" s="5"/>
      <c r="J118" s="5">
        <v>31.3</v>
      </c>
    </row>
    <row r="119" spans="1:12" ht="30" customHeight="1" x14ac:dyDescent="0.25">
      <c r="A119" s="31" t="s">
        <v>203</v>
      </c>
      <c r="B119" s="31" t="s">
        <v>36</v>
      </c>
      <c r="C119" s="31" t="s">
        <v>3</v>
      </c>
      <c r="D119" s="31" t="s">
        <v>118</v>
      </c>
      <c r="E119" s="42" t="s">
        <v>248</v>
      </c>
      <c r="F119" s="28">
        <v>2842100</v>
      </c>
      <c r="G119" s="25"/>
      <c r="H119" s="5"/>
      <c r="I119" s="25"/>
      <c r="J119" s="5"/>
    </row>
    <row r="120" spans="1:12" ht="114.75" customHeight="1" x14ac:dyDescent="0.25">
      <c r="A120" s="31" t="s">
        <v>206</v>
      </c>
      <c r="B120" s="31" t="s">
        <v>36</v>
      </c>
      <c r="C120" s="31" t="s">
        <v>3</v>
      </c>
      <c r="D120" s="31" t="s">
        <v>118</v>
      </c>
      <c r="E120" s="42" t="s">
        <v>249</v>
      </c>
      <c r="F120" s="34">
        <v>1796760</v>
      </c>
      <c r="G120" s="25"/>
      <c r="H120" s="5"/>
      <c r="I120" s="25"/>
      <c r="J120" s="5"/>
    </row>
    <row r="121" spans="1:12" ht="65.25" customHeight="1" x14ac:dyDescent="0.25">
      <c r="A121" s="31" t="s">
        <v>205</v>
      </c>
      <c r="B121" s="31" t="s">
        <v>36</v>
      </c>
      <c r="C121" s="31" t="s">
        <v>3</v>
      </c>
      <c r="D121" s="31" t="s">
        <v>118</v>
      </c>
      <c r="E121" s="42" t="s">
        <v>250</v>
      </c>
      <c r="F121" s="34">
        <v>4304062</v>
      </c>
      <c r="G121" s="25"/>
      <c r="H121" s="5"/>
      <c r="I121" s="25"/>
      <c r="J121" s="5"/>
    </row>
    <row r="122" spans="1:12" ht="54.75" customHeight="1" x14ac:dyDescent="0.25">
      <c r="A122" s="31" t="s">
        <v>204</v>
      </c>
      <c r="B122" s="31" t="s">
        <v>36</v>
      </c>
      <c r="C122" s="31" t="s">
        <v>3</v>
      </c>
      <c r="D122" s="31" t="s">
        <v>118</v>
      </c>
      <c r="E122" s="42" t="s">
        <v>251</v>
      </c>
      <c r="F122" s="34">
        <v>61988220</v>
      </c>
      <c r="G122" s="25"/>
      <c r="H122" s="5"/>
      <c r="I122" s="25"/>
      <c r="J122" s="5"/>
    </row>
    <row r="123" spans="1:12" ht="27.75" customHeight="1" x14ac:dyDescent="0.25">
      <c r="A123" s="31" t="s">
        <v>151</v>
      </c>
      <c r="B123" s="31" t="s">
        <v>36</v>
      </c>
      <c r="C123" s="31" t="s">
        <v>3</v>
      </c>
      <c r="D123" s="31" t="s">
        <v>118</v>
      </c>
      <c r="E123" s="42" t="s">
        <v>252</v>
      </c>
      <c r="F123" s="28">
        <v>72597712.319999993</v>
      </c>
      <c r="G123" s="25"/>
      <c r="H123" s="5"/>
      <c r="I123" s="25"/>
      <c r="J123" s="5"/>
    </row>
    <row r="124" spans="1:12" ht="15.75" x14ac:dyDescent="0.25">
      <c r="A124" s="44"/>
      <c r="B124" s="44"/>
      <c r="C124" s="44"/>
      <c r="D124" s="44"/>
      <c r="E124" s="21" t="s">
        <v>144</v>
      </c>
      <c r="F124" s="29">
        <f>F10+F77</f>
        <v>3117734650.0299997</v>
      </c>
      <c r="G124" s="23"/>
      <c r="H124" s="22" t="e">
        <f>#REF!</f>
        <v>#REF!</v>
      </c>
      <c r="I124" s="23"/>
      <c r="J124" s="22" t="e">
        <f>#REF!</f>
        <v>#REF!</v>
      </c>
      <c r="K124" s="23"/>
    </row>
    <row r="125" spans="1:12" ht="15.75" x14ac:dyDescent="0.25">
      <c r="A125" s="44"/>
      <c r="B125" s="44"/>
      <c r="C125" s="44"/>
      <c r="D125" s="44"/>
      <c r="E125" s="21" t="s">
        <v>145</v>
      </c>
      <c r="F125" s="29">
        <f>F126-F124</f>
        <v>17222400.000000477</v>
      </c>
      <c r="G125" s="23"/>
      <c r="H125" s="22" t="e">
        <f>H131-H124</f>
        <v>#REF!</v>
      </c>
      <c r="I125" s="23"/>
      <c r="J125" s="22" t="e">
        <f>J131-J124</f>
        <v>#REF!</v>
      </c>
      <c r="K125" s="23"/>
    </row>
    <row r="126" spans="1:12" ht="15.75" x14ac:dyDescent="0.25">
      <c r="A126" s="57"/>
      <c r="B126" s="57"/>
      <c r="C126" s="57"/>
      <c r="D126" s="57"/>
      <c r="E126" s="58" t="s">
        <v>146</v>
      </c>
      <c r="F126" s="59">
        <v>3134957050.0300002</v>
      </c>
      <c r="G126" s="23"/>
      <c r="H126" s="22"/>
      <c r="I126" s="23"/>
      <c r="J126" s="22"/>
      <c r="K126" s="23"/>
    </row>
    <row r="127" spans="1:12" ht="15.75" x14ac:dyDescent="0.25">
      <c r="A127" s="60"/>
      <c r="B127" s="49"/>
      <c r="C127" s="49"/>
      <c r="D127" s="49"/>
      <c r="E127" s="50"/>
      <c r="F127" s="51"/>
      <c r="G127" s="62"/>
      <c r="H127" s="63"/>
      <c r="I127" s="62"/>
      <c r="J127" s="63"/>
      <c r="K127" s="62"/>
      <c r="L127" s="61"/>
    </row>
    <row r="128" spans="1:12" s="66" customFormat="1" ht="15.75" x14ac:dyDescent="0.25">
      <c r="A128" s="55" t="s">
        <v>256</v>
      </c>
      <c r="B128" s="56"/>
      <c r="C128" s="56"/>
      <c r="D128" s="56"/>
      <c r="E128" s="56"/>
      <c r="F128" s="56"/>
      <c r="G128" s="52"/>
      <c r="H128" s="52"/>
      <c r="I128" s="52"/>
      <c r="J128" s="52"/>
      <c r="K128" s="52"/>
    </row>
    <row r="129" spans="1:11" ht="15.75" x14ac:dyDescent="0.25">
      <c r="A129" s="49"/>
      <c r="B129" s="49"/>
      <c r="C129" s="49"/>
      <c r="D129" s="49"/>
      <c r="E129" s="50"/>
      <c r="F129" s="51"/>
      <c r="G129" s="64"/>
      <c r="H129" s="65"/>
      <c r="I129" s="64"/>
      <c r="J129" s="65"/>
      <c r="K129" s="64"/>
    </row>
    <row r="130" spans="1:11" ht="15.75" x14ac:dyDescent="0.25">
      <c r="A130" s="55" t="s">
        <v>257</v>
      </c>
      <c r="B130" s="56"/>
      <c r="C130" s="56"/>
      <c r="D130" s="56"/>
      <c r="E130" s="56"/>
      <c r="F130" s="56"/>
      <c r="G130" s="23"/>
      <c r="H130" s="22"/>
      <c r="I130" s="23"/>
      <c r="J130" s="22"/>
      <c r="K130" s="23"/>
    </row>
    <row r="131" spans="1:11" ht="15.75" x14ac:dyDescent="0.25">
      <c r="A131" s="53"/>
      <c r="B131" s="54"/>
      <c r="C131" s="54"/>
      <c r="D131" s="54"/>
      <c r="E131" s="54"/>
      <c r="F131" s="54"/>
      <c r="G131" s="23"/>
      <c r="H131" s="22" t="e">
        <f>#REF!</f>
        <v>#REF!</v>
      </c>
      <c r="I131" s="23"/>
      <c r="J131" s="22" t="e">
        <f>#REF!</f>
        <v>#REF!</v>
      </c>
      <c r="K131" s="23"/>
    </row>
    <row r="132" spans="1:11" ht="15.75" x14ac:dyDescent="0.25">
      <c r="A132" s="49"/>
      <c r="B132" s="49"/>
      <c r="C132" s="49"/>
      <c r="D132" s="49"/>
      <c r="E132" s="50"/>
      <c r="F132" s="51"/>
      <c r="G132" s="52"/>
      <c r="H132" s="52"/>
      <c r="I132" s="52"/>
      <c r="J132" s="52"/>
      <c r="K132" s="52"/>
    </row>
  </sheetData>
  <mergeCells count="10">
    <mergeCell ref="A128:F128"/>
    <mergeCell ref="A130:F130"/>
    <mergeCell ref="A125:D125"/>
    <mergeCell ref="E3:F3"/>
    <mergeCell ref="E4:F4"/>
    <mergeCell ref="A7:J7"/>
    <mergeCell ref="A9:D9"/>
    <mergeCell ref="A124:D124"/>
    <mergeCell ref="E5:F5"/>
    <mergeCell ref="A131:F131"/>
  </mergeCells>
  <pageMargins left="0.74803149606299213" right="0.74803149606299213" top="0.67" bottom="0.98425196850393704" header="0.51181102362204722" footer="0.51181102362204722"/>
  <pageSetup paperSize="9" scale="93" fitToHeight="0" orientation="portrait" r:id="rId1"/>
  <headerFooter alignWithMargins="0"/>
  <rowBreaks count="5" manualBreakCount="5">
    <brk id="20" max="10" man="1"/>
    <brk id="39" max="10" man="1"/>
    <brk id="56" max="10" man="1"/>
    <brk id="67" max="10" man="1"/>
    <brk id="11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Лист1</vt:lpstr>
      <vt:lpstr>Лист1!OLE_LINK1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2025-01-10T09:29:34Z</cp:lastPrinted>
  <dcterms:created xsi:type="dcterms:W3CDTF">2022-11-10T04:03:46Z</dcterms:created>
  <dcterms:modified xsi:type="dcterms:W3CDTF">2025-01-10T09:32:58Z</dcterms:modified>
</cp:coreProperties>
</file>